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pdf\"/>
    </mc:Choice>
  </mc:AlternateContent>
  <xr:revisionPtr revIDLastSave="0" documentId="13_ncr:1_{F9509468-A36A-46AE-AA51-F659B9DD1CB6}" xr6:coauthVersionLast="47" xr6:coauthVersionMax="47" xr10:uidLastSave="{00000000-0000-0000-0000-000000000000}"/>
  <bookViews>
    <workbookView xWindow="1425" yWindow="1425" windowWidth="13605" windowHeight="1399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<sst xmlns="http://schemas.openxmlformats.org/spreadsheetml/2006/main" count="401" uniqueCount="241">
  <si>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</si>
  <si>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</si>
  <si>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</si>
  <si>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</si>
  <si>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</si>
  <si>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</si>
  <si>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</si>
  <si>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</si>
  <si>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</si>
  <si>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</si>
  <si>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</si>
  <si>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</si>
  <si>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</si>
  <si>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</si>
  <si>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</si>
  <si>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</si>
  <si>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</si>
  <si>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</si>
  <si>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</si>
  <si>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</si>
  <si>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</si>
  <si>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</si>
  <si>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</si>
  <si>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</si>
  <si>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</si>
  <si>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</si>
  <si>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</si>
  <si>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</si>
  <si>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</si>
  <si>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</si>
  <si>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</si>
  <si>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</si>
  <si>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</si>
  <si>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</si>
  <si>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</si>
  <si>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</si>
  <si>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</si>
  <si>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</si>
  <si>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</si>
  <si>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</si>
  <si>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</si>
  <si>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</si>
  <si>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</si>
  <si>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</si>
  <si>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</si>
  <si>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</si>
  <si>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</si>
  <si>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</si>
  <si>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</si>
  <si>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</si>
  <si>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</si>
  <si>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</si>
  <si>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</si>
  <si>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</si>
  <si>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</si>
  <si>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</si>
  <si>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</si>
  <si>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</si>
  <si>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</si>
  <si>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</si>
  <si>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</si>
  <si>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</si>
  <si>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</si>
  <si>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</si>
  <si>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</si>
  <si>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</si>
  <si>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</si>
  <si>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</si>
  <si>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</si>
  <si>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</si>
  <si>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</si>
  <si>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</si>
  <si>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</si>
  <si>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</si>
  <si>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</si>
  <si>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</si>
  <si>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</si>
  <si>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</si>
  <si>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</si>
  <si>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</si>
  <si>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</si>
  <si>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</si>
  <si>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</si>
  <si>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</si>
  <si>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</si>
  <si>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</si>
  <si>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</si>
  <si>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</si>
  <si>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</si>
  <si>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</si>
  <si>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</si>
  <si>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</si>
  <si>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</si>
  <si>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</si>
  <si>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</si>
  <si>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</si>
  <si>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</si>
  <si>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</si>
  <si>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</si>
  <si>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</si>
  <si>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</si>
  <si>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</si>
  <si>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</si>
  <si>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</si>
  <si>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</si>
  <si>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</si>
  <si>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</si>
  <si>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</si>
  <si>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</si>
  <si>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</si>
  <si>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</si>
  <si>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</si>
  <si>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</si>
  <si>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</si>
  <si>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</si>
  <si>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</si>
  <si>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</si>
  <si>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</si>
  <si>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</si>
  <si>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</si>
  <si>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</si>
  <si>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</si>
  <si>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</si>
  <si>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</si>
  <si>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</si>
  <si>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</si>
  <si>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</si>
  <si>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</si>
  <si>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</si>
  <si>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</si>
  <si>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</si>
  <si>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</si>
  <si>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</si>
  <si>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</si>
  <si>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</si>
  <si>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</si>
  <si>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</si>
  <si>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</si>
  <si>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</si>
  <si>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</si>
  <si>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</si>
  <si>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</si>
  <si>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</si>
  <si>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</si>
  <si>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</si>
  <si>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</si>
  <si>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</si>
  <si>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</si>
  <si>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</si>
  <si>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</si>
  <si>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</si>
  <si>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</si>
  <si>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</si>
  <si>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</si>
  <si>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</si>
  <si>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</si>
  <si>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ご親戚の皆様から頂く生花・かご盛は引出物の</t>
    <rPh sb="17" eb="20">
      <t>ヒキデモノ</t>
    </rPh>
    <phoneticPr fontId="1"/>
  </si>
  <si>
    <t>花束・袋詰めとして、事前にご用意させて</t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</si>
  <si>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</si>
  <si>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</si>
  <si>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</si>
  <si>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</si>
  <si>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</si>
  <si>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</si>
  <si>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</si>
  <si>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</si>
  <si>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</si>
  <si>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</si>
  <si>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</si>
  <si>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</si>
  <si>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</si>
  <si>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</si>
  <si>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</si>
  <si>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</si>
  <si>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</si>
  <si>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</si>
  <si>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</si>
  <si>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</si>
  <si>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</si>
  <si>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</si>
  <si>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</si>
  <si>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</si>
  <si>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</si>
  <si>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</si>
  <si>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</si>
  <si>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</si>
  <si>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</si>
  <si>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</si>
  <si>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</si>
  <si>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</si>
  <si>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</si>
  <si>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</si>
  <si>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</si>
  <si>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</si>
  <si>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</si>
  <si>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</si>
  <si>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</si>
  <si>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</si>
  <si>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</si>
  <si>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</si>
  <si>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</si>
  <si>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</si>
  <si>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</si>
  <si>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</si>
  <si>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</si>
  <si>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</si>
  <si>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</si>
  <si>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</si>
  <si>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</si>
  <si>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</si>
  <si>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</si>
  <si>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</si>
  <si>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</si>
  <si>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</si>
  <si>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</si>
  <si>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</si>
  <si>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</si>
  <si>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</si>
  <si>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</si>
  <si>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</si>
  <si>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</si>
  <si>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</si>
  <si>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</si>
  <si>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</si>
  <si>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</si>
  <si>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</si>
  <si>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</si>
  <si>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</si>
  <si>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ﾏｲｸﾛﾊﾞｽ（定員25名）（一往復）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</si>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</sst>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Continuous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224117</xdr:colOff>
      <xdr:row>48</xdr:row>
      <xdr:rowOff>0</xdr:rowOff>
    </xdr:from>
    <xdr:to>
      <xdr:col>15</xdr:col>
      <xdr:colOff>1844117</xdr:colOff>
      <xdr:row>73</xdr:row>
      <xdr:rowOff>62376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735" y="10724029"/>
          <a:ext cx="1620000" cy="566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2" sqref="B2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337" t="str">
        <f>B6&amp;" 簡単見積書"</f>
        <v>清華２日葬 [TI]プラン 【一般葬】 簡単見積書</v>
      </c>
      <c r="C2" s="244"/>
      <c r="D2" s="244"/>
      <c r="E2" s="244"/>
      <c r="F2" s="244"/>
      <c r="G2" s="244"/>
      <c r="J2" s="245" t="str">
        <f>IFERROR(IF(D6="","",VLOOKUP(B6,$U$71:$AK$117,4,0)),"")</f>
        <v>二日葬</v>
      </c>
      <c r="K2" s="246"/>
      <c r="L2" s="247"/>
      <c r="M2" s="248" t="str">
        <f>IFERROR(IF(D6="","",VLOOKUP(B6,$U$71:$AK$117,5,0)),"")</f>
        <v xml:space="preserve"> 通夜/小さなおつとめ</v>
      </c>
      <c r="N2" s="246"/>
      <c r="O2" s="246"/>
      <c r="P2" s="249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10" t="s">
        <v>199</v>
      </c>
      <c r="C6" s="311"/>
      <c r="D6" s="178">
        <f>IF(B6="","",VLOOKUP(B6,$U$71:$V$116,2,0))</f>
        <v>1331000</v>
      </c>
      <c r="E6" s="174">
        <v>1</v>
      </c>
      <c r="F6" s="178">
        <f>IFERROR(IF(E6="","",D6*E6),"")</f>
        <v>1331000</v>
      </c>
      <c r="G6" s="223" t="str">
        <f>IFERROR(IF(D6="","",VLOOKUP(B6,$U$71:$W$117,3,0)),"")</f>
        <v>二日葬／小さなおつとめ</v>
      </c>
      <c r="K6" s="314" t="s">
        <v>147</v>
      </c>
      <c r="L6" s="315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3"/>
      <c r="C7" s="304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303"/>
      <c r="L7" s="304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2"/>
      <c r="C8" s="313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303" t="s">
        <v>69</v>
      </c>
      <c r="L8" s="304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3" t="s">
        <v>70</v>
      </c>
      <c r="L9" s="304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303"/>
      <c r="L10" s="304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0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5" t="s">
        <v>71</v>
      </c>
      <c r="L11" s="306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1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156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1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157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1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158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2"/>
      <c r="C15" s="307" t="s">
        <v>53</v>
      </c>
      <c r="D15" s="307"/>
      <c r="E15" s="308"/>
      <c r="F15" s="307"/>
      <c r="G15" s="309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0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1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1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1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2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0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238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16"/>
      <c r="B22" s="281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18" t="s">
        <v>32</v>
      </c>
      <c r="L22" s="298" t="s">
        <v>80</v>
      </c>
      <c r="M22" s="299"/>
      <c r="N22" s="289">
        <f>SUM(F6:F8)</f>
        <v>1331000</v>
      </c>
      <c r="O22" s="289"/>
      <c r="P22" s="289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17"/>
      <c r="B23" s="281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18"/>
      <c r="L23" s="299"/>
      <c r="M23" s="299"/>
      <c r="N23" s="289"/>
      <c r="O23" s="289"/>
      <c r="P23" s="289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17"/>
      <c r="B24" s="281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19" t="s">
        <v>33</v>
      </c>
      <c r="L24" s="300" t="s">
        <v>81</v>
      </c>
      <c r="M24" s="301"/>
      <c r="N24" s="289">
        <f>SUM(F11:F14,F16:F36)</f>
        <v>64900</v>
      </c>
      <c r="O24" s="289"/>
      <c r="P24" s="289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17"/>
      <c r="B25" s="281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19"/>
      <c r="L25" s="301"/>
      <c r="M25" s="301"/>
      <c r="N25" s="289"/>
      <c r="O25" s="289"/>
      <c r="P25" s="289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17"/>
      <c r="B26" s="281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20" t="s">
        <v>54</v>
      </c>
      <c r="L26" s="302" t="s">
        <v>77</v>
      </c>
      <c r="M26" s="302"/>
      <c r="N26" s="289">
        <f>SUM(F39:F43)</f>
        <v>562000</v>
      </c>
      <c r="O26" s="289"/>
      <c r="P26" s="289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17"/>
      <c r="B27" s="281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238</v>
      </c>
      <c r="J27" s="82"/>
      <c r="K27" s="320"/>
      <c r="L27" s="302"/>
      <c r="M27" s="302"/>
      <c r="N27" s="289"/>
      <c r="O27" s="289"/>
      <c r="P27" s="289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7"/>
      <c r="B28" s="282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296" t="s">
        <v>63</v>
      </c>
      <c r="L28" s="335" t="s">
        <v>78</v>
      </c>
      <c r="M28" s="335"/>
      <c r="N28" s="289">
        <f>SUM(F46:F60)</f>
        <v>147265</v>
      </c>
      <c r="O28" s="289"/>
      <c r="P28" s="289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7"/>
      <c r="B29" s="280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296"/>
      <c r="L29" s="335"/>
      <c r="M29" s="335"/>
      <c r="N29" s="289"/>
      <c r="O29" s="289"/>
      <c r="P29" s="289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17"/>
      <c r="B30" s="281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297" t="s">
        <v>68</v>
      </c>
      <c r="L30" s="336" t="s">
        <v>79</v>
      </c>
      <c r="M30" s="336"/>
      <c r="N30" s="289">
        <f>SUM(O6:O11)</f>
        <v>0</v>
      </c>
      <c r="O30" s="289"/>
      <c r="P30" s="289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1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239</v>
      </c>
      <c r="J31" s="82"/>
      <c r="K31" s="297"/>
      <c r="L31" s="336"/>
      <c r="M31" s="336"/>
      <c r="N31" s="289"/>
      <c r="O31" s="289"/>
      <c r="P31" s="289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2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290"/>
      <c r="O32" s="291"/>
      <c r="P32" s="292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0" t="s">
        <v>93</v>
      </c>
      <c r="C33" s="172" t="s">
        <v>210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293"/>
      <c r="O33" s="294"/>
      <c r="P33" s="295"/>
      <c r="Q33" s="83"/>
      <c r="U33" s="18"/>
      <c r="V33" s="118">
        <v>23760</v>
      </c>
      <c r="W33" s="35" t="s">
        <v>211</v>
      </c>
      <c r="Y33" s="25"/>
      <c r="Z33" s="29"/>
      <c r="AA33" s="30"/>
    </row>
    <row r="34" spans="2:32" ht="18" customHeight="1" thickBot="1" x14ac:dyDescent="0.2">
      <c r="B34" s="281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1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325" t="s">
        <v>150</v>
      </c>
      <c r="L35" s="326"/>
      <c r="M35" s="327"/>
      <c r="N35" s="283">
        <f>SUM(N22:P31)</f>
        <v>2105165</v>
      </c>
      <c r="O35" s="284"/>
      <c r="P35" s="285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2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328"/>
      <c r="L36" s="329"/>
      <c r="M36" s="330"/>
      <c r="N36" s="286"/>
      <c r="O36" s="287"/>
      <c r="P36" s="288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227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0"/>
      <c r="V38" s="251">
        <v>0</v>
      </c>
      <c r="W38" s="252" t="s">
        <v>124</v>
      </c>
      <c r="Y38" s="25"/>
      <c r="Z38" s="29"/>
      <c r="AA38" s="30"/>
    </row>
    <row r="39" spans="2:32" ht="18" customHeight="1" x14ac:dyDescent="0.15">
      <c r="B39" s="333" t="s">
        <v>72</v>
      </c>
      <c r="C39" s="334"/>
      <c r="D39" s="173">
        <v>2700</v>
      </c>
      <c r="E39" s="177">
        <v>200</v>
      </c>
      <c r="F39" s="162">
        <f>IFERROR(IF(E39="","",D39*E39),"")</f>
        <v>540000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228</v>
      </c>
      <c r="Y39" s="25"/>
      <c r="Z39" s="29"/>
      <c r="AA39" s="30"/>
    </row>
    <row r="40" spans="2:32" ht="18" customHeight="1" x14ac:dyDescent="0.15">
      <c r="B40" s="303" t="s">
        <v>82</v>
      </c>
      <c r="C40" s="304"/>
      <c r="D40" s="176">
        <v>110</v>
      </c>
      <c r="E40" s="163">
        <v>200</v>
      </c>
      <c r="F40" s="162">
        <f t="shared" ref="F40:F42" si="9">IFERROR(IF(E40="","",D40*E40),"")</f>
        <v>22000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303" t="s">
        <v>83</v>
      </c>
      <c r="C41" s="304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303" t="s">
        <v>84</v>
      </c>
      <c r="C42" s="304"/>
      <c r="D42" s="176">
        <v>540</v>
      </c>
      <c r="E42" s="163"/>
      <c r="F42" s="162" t="str">
        <f t="shared" si="9"/>
        <v/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1"/>
      <c r="C43" s="332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212</v>
      </c>
      <c r="V43" s="253">
        <v>0</v>
      </c>
      <c r="W43" s="254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5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6">
        <v>6600</v>
      </c>
      <c r="W45" s="257" t="s">
        <v>122</v>
      </c>
      <c r="X45" s="9"/>
      <c r="Y45" s="25"/>
      <c r="Z45" s="29"/>
      <c r="AA45" s="30"/>
    </row>
    <row r="46" spans="2:32" ht="18" customHeight="1" x14ac:dyDescent="0.15">
      <c r="B46" s="280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1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229</v>
      </c>
      <c r="X47" s="9"/>
      <c r="Y47" s="12"/>
      <c r="Z47" s="3"/>
      <c r="AA47" s="30"/>
    </row>
    <row r="48" spans="2:32" ht="18" customHeight="1" thickBot="1" x14ac:dyDescent="0.2">
      <c r="B48" s="321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1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1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2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322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322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322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323" t="s">
        <v>152</v>
      </c>
      <c r="J54" s="324"/>
      <c r="K54" s="324"/>
      <c r="L54" s="324"/>
      <c r="M54" s="324"/>
      <c r="N54" s="220"/>
      <c r="O54" s="221"/>
      <c r="P54" s="97"/>
      <c r="U54" s="136" t="s">
        <v>230</v>
      </c>
      <c r="V54" s="132">
        <v>2180</v>
      </c>
      <c r="W54" s="128" t="s">
        <v>213</v>
      </c>
    </row>
    <row r="55" spans="2:33" ht="18" customHeight="1" x14ac:dyDescent="0.15">
      <c r="B55" s="280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8"/>
      <c r="V55" s="135">
        <v>3240</v>
      </c>
      <c r="W55" s="28" t="s">
        <v>231</v>
      </c>
    </row>
    <row r="56" spans="2:33" ht="18" customHeight="1" x14ac:dyDescent="0.15">
      <c r="B56" s="281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1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1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1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1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323" t="s">
        <v>240</v>
      </c>
      <c r="J60" s="324"/>
      <c r="K60" s="324"/>
      <c r="L60" s="324"/>
      <c r="M60" s="324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2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59"/>
      <c r="V61" s="134">
        <v>3996</v>
      </c>
      <c r="W61" s="107" t="s">
        <v>159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160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162</v>
      </c>
      <c r="Y71" s="240" t="s">
        <v>163</v>
      </c>
      <c r="Z71" s="240" t="s">
        <v>164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232</v>
      </c>
      <c r="V72" s="10">
        <v>536800</v>
      </c>
      <c r="W72" s="24" t="s">
        <v>25</v>
      </c>
      <c r="X72" s="240" t="s">
        <v>162</v>
      </c>
      <c r="Y72" s="240" t="s">
        <v>163</v>
      </c>
      <c r="Z72" s="240" t="s">
        <v>165</v>
      </c>
      <c r="AA72" s="20"/>
    </row>
    <row r="73" spans="2:33" ht="18" customHeight="1" thickTop="1" thickBot="1" x14ac:dyDescent="0.2">
      <c r="U73" s="27" t="s">
        <v>233</v>
      </c>
      <c r="V73" s="7">
        <v>646800</v>
      </c>
      <c r="W73" s="21" t="s">
        <v>26</v>
      </c>
      <c r="X73" s="240" t="s">
        <v>162</v>
      </c>
      <c r="Y73" s="240" t="s">
        <v>163</v>
      </c>
      <c r="Z73" s="240" t="s">
        <v>165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214</v>
      </c>
      <c r="V74" s="260">
        <v>756800</v>
      </c>
      <c r="W74" s="261" t="s">
        <v>28</v>
      </c>
      <c r="X74" s="241" t="s">
        <v>162</v>
      </c>
      <c r="Y74" s="241" t="s">
        <v>163</v>
      </c>
      <c r="Z74" s="241" t="s">
        <v>165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2" t="s">
        <v>166</v>
      </c>
      <c r="V75" s="263">
        <v>814000</v>
      </c>
      <c r="W75" s="264" t="s">
        <v>154</v>
      </c>
      <c r="X75" s="265" t="s">
        <v>162</v>
      </c>
      <c r="Y75" s="265" t="s">
        <v>163</v>
      </c>
      <c r="Z75" s="266" t="s">
        <v>167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7" t="s">
        <v>168</v>
      </c>
      <c r="V76" s="7">
        <v>836000</v>
      </c>
      <c r="W76" s="21" t="s">
        <v>169</v>
      </c>
      <c r="X76" s="240" t="s">
        <v>170</v>
      </c>
      <c r="Y76" s="240" t="s">
        <v>171</v>
      </c>
      <c r="Z76" s="268" t="s">
        <v>167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7" t="s">
        <v>215</v>
      </c>
      <c r="V77" s="7">
        <v>891000</v>
      </c>
      <c r="W77" s="21" t="s">
        <v>172</v>
      </c>
      <c r="X77" s="240" t="s">
        <v>170</v>
      </c>
      <c r="Y77" s="240" t="s">
        <v>216</v>
      </c>
      <c r="Z77" s="268" t="s">
        <v>167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7" t="s">
        <v>173</v>
      </c>
      <c r="V78" s="10">
        <v>924000</v>
      </c>
      <c r="W78" s="24" t="s">
        <v>217</v>
      </c>
      <c r="X78" s="240" t="s">
        <v>162</v>
      </c>
      <c r="Y78" s="240" t="s">
        <v>163</v>
      </c>
      <c r="Z78" s="268" t="s">
        <v>167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7" t="s">
        <v>174</v>
      </c>
      <c r="V79" s="10">
        <v>946000</v>
      </c>
      <c r="W79" s="24" t="s">
        <v>218</v>
      </c>
      <c r="X79" s="240" t="s">
        <v>170</v>
      </c>
      <c r="Y79" s="240" t="s">
        <v>171</v>
      </c>
      <c r="Z79" s="268" t="s">
        <v>167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7" t="s">
        <v>219</v>
      </c>
      <c r="V80" s="7">
        <v>1001000</v>
      </c>
      <c r="W80" s="24" t="s">
        <v>145</v>
      </c>
      <c r="X80" s="240" t="s">
        <v>170</v>
      </c>
      <c r="Y80" s="240" t="s">
        <v>216</v>
      </c>
      <c r="Z80" s="268" t="s">
        <v>167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7" t="s">
        <v>175</v>
      </c>
      <c r="V81" s="7">
        <v>1034000</v>
      </c>
      <c r="W81" s="21" t="s">
        <v>155</v>
      </c>
      <c r="X81" s="240" t="s">
        <v>162</v>
      </c>
      <c r="Y81" s="240" t="s">
        <v>163</v>
      </c>
      <c r="Z81" s="268" t="s">
        <v>167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7" t="s">
        <v>176</v>
      </c>
      <c r="V82" s="7">
        <v>1056000</v>
      </c>
      <c r="W82" s="21" t="s">
        <v>177</v>
      </c>
      <c r="X82" s="240" t="s">
        <v>170</v>
      </c>
      <c r="Y82" s="240" t="s">
        <v>171</v>
      </c>
      <c r="Z82" s="268" t="s">
        <v>167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7" t="s">
        <v>178</v>
      </c>
      <c r="V83" s="7">
        <v>1111000</v>
      </c>
      <c r="W83" s="21" t="s">
        <v>146</v>
      </c>
      <c r="X83" s="240" t="s">
        <v>170</v>
      </c>
      <c r="Y83" s="240" t="s">
        <v>216</v>
      </c>
      <c r="Z83" s="268" t="s">
        <v>167</v>
      </c>
      <c r="AA83" s="20"/>
    </row>
    <row r="84" spans="21:33" ht="12" customHeight="1" thickTop="1" thickBot="1" x14ac:dyDescent="0.2">
      <c r="U84" s="267" t="s">
        <v>179</v>
      </c>
      <c r="V84" s="10">
        <v>1243000</v>
      </c>
      <c r="W84" s="24" t="s">
        <v>220</v>
      </c>
      <c r="X84" s="240" t="s">
        <v>162</v>
      </c>
      <c r="Y84" s="240" t="s">
        <v>163</v>
      </c>
      <c r="Z84" s="268" t="s">
        <v>167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7" t="s">
        <v>180</v>
      </c>
      <c r="V85" s="10">
        <v>1265000</v>
      </c>
      <c r="W85" s="24" t="s">
        <v>221</v>
      </c>
      <c r="X85" s="240" t="s">
        <v>170</v>
      </c>
      <c r="Y85" s="240" t="s">
        <v>171</v>
      </c>
      <c r="Z85" s="268" t="s">
        <v>167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7" t="s">
        <v>181</v>
      </c>
      <c r="V86" s="10">
        <v>1320000</v>
      </c>
      <c r="W86" s="24" t="s">
        <v>234</v>
      </c>
      <c r="X86" s="240" t="s">
        <v>170</v>
      </c>
      <c r="Y86" s="240" t="s">
        <v>216</v>
      </c>
      <c r="Z86" s="268" t="s">
        <v>167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7" t="s">
        <v>182</v>
      </c>
      <c r="V87" s="7">
        <v>1353000</v>
      </c>
      <c r="W87" s="21" t="s">
        <v>220</v>
      </c>
      <c r="X87" s="240" t="s">
        <v>162</v>
      </c>
      <c r="Y87" s="240" t="s">
        <v>163</v>
      </c>
      <c r="Z87" s="268" t="s">
        <v>167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7" t="s">
        <v>183</v>
      </c>
      <c r="V88" s="7">
        <v>1375000</v>
      </c>
      <c r="W88" s="21" t="s">
        <v>221</v>
      </c>
      <c r="X88" s="240" t="s">
        <v>170</v>
      </c>
      <c r="Y88" s="240" t="s">
        <v>171</v>
      </c>
      <c r="Z88" s="268" t="s">
        <v>167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7" t="s">
        <v>184</v>
      </c>
      <c r="V89" s="7">
        <v>1430000</v>
      </c>
      <c r="W89" s="21" t="s">
        <v>222</v>
      </c>
      <c r="X89" s="240" t="s">
        <v>170</v>
      </c>
      <c r="Y89" s="240" t="s">
        <v>216</v>
      </c>
      <c r="Z89" s="268" t="s">
        <v>167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7" t="s">
        <v>185</v>
      </c>
      <c r="V90" s="7">
        <v>1463000</v>
      </c>
      <c r="W90" s="21" t="s">
        <v>235</v>
      </c>
      <c r="X90" s="240" t="s">
        <v>162</v>
      </c>
      <c r="Y90" s="240" t="s">
        <v>163</v>
      </c>
      <c r="Z90" s="268" t="s">
        <v>167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7" t="s">
        <v>186</v>
      </c>
      <c r="V91" s="7">
        <v>1485000</v>
      </c>
      <c r="W91" s="21" t="s">
        <v>236</v>
      </c>
      <c r="X91" s="240" t="s">
        <v>170</v>
      </c>
      <c r="Y91" s="240" t="s">
        <v>171</v>
      </c>
      <c r="Z91" s="268" t="s">
        <v>167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69" t="s">
        <v>187</v>
      </c>
      <c r="V92" s="270">
        <v>1540000</v>
      </c>
      <c r="W92" s="271" t="s">
        <v>223</v>
      </c>
      <c r="X92" s="272" t="s">
        <v>170</v>
      </c>
      <c r="Y92" s="272" t="s">
        <v>216</v>
      </c>
      <c r="Z92" s="273" t="s">
        <v>167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2" t="s">
        <v>188</v>
      </c>
      <c r="V93" s="274">
        <v>990000</v>
      </c>
      <c r="W93" s="275" t="s">
        <v>130</v>
      </c>
      <c r="X93" s="265" t="s">
        <v>162</v>
      </c>
      <c r="Y93" s="265" t="s">
        <v>163</v>
      </c>
      <c r="Z93" s="266" t="s">
        <v>189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7" t="s">
        <v>190</v>
      </c>
      <c r="V94" s="10">
        <v>1012000</v>
      </c>
      <c r="W94" s="24" t="s">
        <v>191</v>
      </c>
      <c r="X94" s="240" t="s">
        <v>170</v>
      </c>
      <c r="Y94" s="240" t="s">
        <v>171</v>
      </c>
      <c r="Z94" s="268" t="s">
        <v>189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7" t="s">
        <v>192</v>
      </c>
      <c r="V95" s="7">
        <v>1067000</v>
      </c>
      <c r="W95" s="24" t="s">
        <v>131</v>
      </c>
      <c r="X95" s="240" t="s">
        <v>170</v>
      </c>
      <c r="Y95" s="240" t="s">
        <v>216</v>
      </c>
      <c r="Z95" s="268" t="s">
        <v>189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7" t="s">
        <v>193</v>
      </c>
      <c r="V96" s="7">
        <v>1177000</v>
      </c>
      <c r="W96" s="24" t="s">
        <v>143</v>
      </c>
      <c r="X96" s="240" t="s">
        <v>170</v>
      </c>
      <c r="Y96" s="240" t="s">
        <v>237</v>
      </c>
      <c r="Z96" s="268" t="s">
        <v>189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7" t="s">
        <v>194</v>
      </c>
      <c r="V97" s="7">
        <v>1100000</v>
      </c>
      <c r="W97" s="24" t="s">
        <v>130</v>
      </c>
      <c r="X97" s="240" t="s">
        <v>162</v>
      </c>
      <c r="Y97" s="240" t="s">
        <v>163</v>
      </c>
      <c r="Z97" s="268" t="s">
        <v>189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7" t="s">
        <v>195</v>
      </c>
      <c r="V98" s="7">
        <v>1122000</v>
      </c>
      <c r="W98" s="24" t="s">
        <v>191</v>
      </c>
      <c r="X98" s="240" t="s">
        <v>170</v>
      </c>
      <c r="Y98" s="240" t="s">
        <v>171</v>
      </c>
      <c r="Z98" s="268" t="s">
        <v>189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7" t="s">
        <v>196</v>
      </c>
      <c r="V99" s="7">
        <v>1177000</v>
      </c>
      <c r="W99" s="24" t="s">
        <v>131</v>
      </c>
      <c r="X99" s="240" t="s">
        <v>170</v>
      </c>
      <c r="Y99" s="240" t="s">
        <v>216</v>
      </c>
      <c r="Z99" s="268" t="s">
        <v>189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7" t="s">
        <v>197</v>
      </c>
      <c r="V100" s="7">
        <v>1287000</v>
      </c>
      <c r="W100" s="24" t="s">
        <v>143</v>
      </c>
      <c r="X100" s="240" t="s">
        <v>170</v>
      </c>
      <c r="Y100" s="240" t="s">
        <v>225</v>
      </c>
      <c r="Z100" s="268" t="s">
        <v>189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7" t="s">
        <v>198</v>
      </c>
      <c r="V101" s="10">
        <v>1309000</v>
      </c>
      <c r="W101" s="24" t="s">
        <v>130</v>
      </c>
      <c r="X101" s="240" t="s">
        <v>162</v>
      </c>
      <c r="Y101" s="240" t="s">
        <v>163</v>
      </c>
      <c r="Z101" s="268" t="s">
        <v>189</v>
      </c>
    </row>
    <row r="102" spans="21:33" ht="12.75" customHeight="1" thickTop="1" thickBot="1" x14ac:dyDescent="0.2">
      <c r="U102" s="267" t="s">
        <v>199</v>
      </c>
      <c r="V102" s="10">
        <v>1331000</v>
      </c>
      <c r="W102" s="24" t="s">
        <v>191</v>
      </c>
      <c r="X102" s="240" t="s">
        <v>170</v>
      </c>
      <c r="Y102" s="240" t="s">
        <v>171</v>
      </c>
      <c r="Z102" s="268" t="s">
        <v>189</v>
      </c>
    </row>
    <row r="103" spans="21:33" ht="12.75" customHeight="1" thickTop="1" thickBot="1" x14ac:dyDescent="0.2">
      <c r="U103" s="267" t="s">
        <v>200</v>
      </c>
      <c r="V103" s="10">
        <v>1386000</v>
      </c>
      <c r="W103" s="24" t="s">
        <v>131</v>
      </c>
      <c r="X103" s="240" t="s">
        <v>170</v>
      </c>
      <c r="Y103" s="240" t="s">
        <v>216</v>
      </c>
      <c r="Z103" s="268" t="s">
        <v>189</v>
      </c>
    </row>
    <row r="104" spans="21:33" ht="12.75" customHeight="1" thickTop="1" thickBot="1" x14ac:dyDescent="0.2">
      <c r="U104" s="267" t="s">
        <v>201</v>
      </c>
      <c r="V104" s="10">
        <v>1496000</v>
      </c>
      <c r="W104" s="24" t="s">
        <v>143</v>
      </c>
      <c r="X104" s="240" t="s">
        <v>170</v>
      </c>
      <c r="Y104" s="240" t="s">
        <v>224</v>
      </c>
      <c r="Z104" s="268" t="s">
        <v>189</v>
      </c>
    </row>
    <row r="105" spans="21:33" ht="12.75" customHeight="1" thickTop="1" thickBot="1" x14ac:dyDescent="0.2">
      <c r="U105" s="267" t="s">
        <v>202</v>
      </c>
      <c r="V105" s="7">
        <v>1419000</v>
      </c>
      <c r="W105" s="24" t="s">
        <v>130</v>
      </c>
      <c r="X105" s="240" t="s">
        <v>162</v>
      </c>
      <c r="Y105" s="240" t="s">
        <v>163</v>
      </c>
      <c r="Z105" s="268" t="s">
        <v>189</v>
      </c>
    </row>
    <row r="106" spans="21:33" ht="12.75" customHeight="1" thickTop="1" thickBot="1" x14ac:dyDescent="0.2">
      <c r="U106" s="267" t="s">
        <v>203</v>
      </c>
      <c r="V106" s="7">
        <v>1441000</v>
      </c>
      <c r="W106" s="24" t="s">
        <v>191</v>
      </c>
      <c r="X106" s="240" t="s">
        <v>170</v>
      </c>
      <c r="Y106" s="240" t="s">
        <v>171</v>
      </c>
      <c r="Z106" s="268" t="s">
        <v>189</v>
      </c>
    </row>
    <row r="107" spans="21:33" ht="12.75" customHeight="1" thickTop="1" thickBot="1" x14ac:dyDescent="0.2">
      <c r="U107" s="267" t="s">
        <v>204</v>
      </c>
      <c r="V107" s="7">
        <v>1496000</v>
      </c>
      <c r="W107" s="24" t="s">
        <v>131</v>
      </c>
      <c r="X107" s="240" t="s">
        <v>170</v>
      </c>
      <c r="Y107" s="240" t="s">
        <v>216</v>
      </c>
      <c r="Z107" s="268" t="s">
        <v>189</v>
      </c>
    </row>
    <row r="108" spans="21:33" ht="12.75" customHeight="1" thickTop="1" thickBot="1" x14ac:dyDescent="0.2">
      <c r="U108" s="267" t="s">
        <v>205</v>
      </c>
      <c r="V108" s="7">
        <v>1606000</v>
      </c>
      <c r="W108" s="24" t="s">
        <v>143</v>
      </c>
      <c r="X108" s="240" t="s">
        <v>170</v>
      </c>
      <c r="Y108" s="240" t="s">
        <v>224</v>
      </c>
      <c r="Z108" s="268" t="s">
        <v>189</v>
      </c>
    </row>
    <row r="109" spans="21:33" ht="12.75" customHeight="1" thickTop="1" thickBot="1" x14ac:dyDescent="0.2">
      <c r="U109" s="267" t="s">
        <v>206</v>
      </c>
      <c r="V109" s="7">
        <v>1529000</v>
      </c>
      <c r="W109" s="24" t="s">
        <v>130</v>
      </c>
      <c r="X109" s="240" t="s">
        <v>162</v>
      </c>
      <c r="Y109" s="240" t="s">
        <v>163</v>
      </c>
      <c r="Z109" s="268" t="s">
        <v>189</v>
      </c>
    </row>
    <row r="110" spans="21:33" ht="12.75" customHeight="1" thickTop="1" thickBot="1" x14ac:dyDescent="0.2">
      <c r="U110" s="267" t="s">
        <v>207</v>
      </c>
      <c r="V110" s="7">
        <v>1551000</v>
      </c>
      <c r="W110" s="24" t="s">
        <v>191</v>
      </c>
      <c r="X110" s="240" t="s">
        <v>170</v>
      </c>
      <c r="Y110" s="240" t="s">
        <v>171</v>
      </c>
      <c r="Z110" s="268" t="s">
        <v>189</v>
      </c>
    </row>
    <row r="111" spans="21:33" ht="12.75" customHeight="1" thickTop="1" thickBot="1" x14ac:dyDescent="0.2">
      <c r="U111" s="267" t="s">
        <v>208</v>
      </c>
      <c r="V111" s="7">
        <v>1606000</v>
      </c>
      <c r="W111" s="24" t="s">
        <v>131</v>
      </c>
      <c r="X111" s="240" t="s">
        <v>170</v>
      </c>
      <c r="Y111" s="240" t="s">
        <v>216</v>
      </c>
      <c r="Z111" s="268" t="s">
        <v>189</v>
      </c>
    </row>
    <row r="112" spans="21:33" ht="12.75" customHeight="1" thickTop="1" thickBot="1" x14ac:dyDescent="0.2">
      <c r="U112" s="269" t="s">
        <v>209</v>
      </c>
      <c r="V112" s="270">
        <v>1716000</v>
      </c>
      <c r="W112" s="276" t="s">
        <v>143</v>
      </c>
      <c r="X112" s="272" t="s">
        <v>170</v>
      </c>
      <c r="Y112" s="272" t="s">
        <v>226</v>
      </c>
      <c r="Z112" s="273" t="s">
        <v>189</v>
      </c>
    </row>
    <row r="113" spans="21:26" ht="11.25" customHeight="1" x14ac:dyDescent="0.15">
      <c r="U113" s="277" t="s">
        <v>13</v>
      </c>
      <c r="V113" s="278">
        <v>165000</v>
      </c>
      <c r="W113" s="279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SP-02N</cp:lastModifiedBy>
  <cp:lastPrinted>2023-05-20T05:03:12Z</cp:lastPrinted>
  <dcterms:created xsi:type="dcterms:W3CDTF">2016-06-27T00:45:35Z</dcterms:created>
  <dcterms:modified xsi:type="dcterms:W3CDTF">2023-06-28T07:42:31Z</dcterms:modified>
</cp:coreProperties>
</file>