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pdf\"/>
    </mc:Choice>
  </mc:AlternateContent>
  <xr:revisionPtr revIDLastSave="0" documentId="13_ncr:1_{74561A1F-3E83-44A3-A8BF-21498DD4BA46}" xr6:coauthVersionLast="47" xr6:coauthVersionMax="47" xr10:uidLastSave="{00000000-0000-0000-0000-000000000000}"/>
  <bookViews>
    <workbookView xWindow="3120" yWindow="2205" windowWidth="13605" windowHeight="1399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<sst xmlns="http://schemas.openxmlformats.org/spreadsheetml/2006/main" count="401" uniqueCount="241">
  <si>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</si>
  <si>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</si>
  <si>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</si>
  <si>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</si>
  <si>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</si>
  <si>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</si>
  <si>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</si>
  <si>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</si>
  <si>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</si>
  <si>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</si>
  <si>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</si>
  <si>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</si>
  <si>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</si>
  <si>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</si>
  <si>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</si>
  <si>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</si>
  <si>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</si>
  <si>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</si>
  <si>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</si>
  <si>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</si>
  <si>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</si>
  <si>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</si>
  <si>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</si>
  <si>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</si>
  <si>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</si>
  <si>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</si>
  <si>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</si>
  <si>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</si>
  <si>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</si>
  <si>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</si>
  <si>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</si>
  <si>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</si>
  <si>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</si>
  <si>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</si>
  <si>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</si>
  <si>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</si>
  <si>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</si>
  <si>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</si>
  <si>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</si>
  <si>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</si>
  <si>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</si>
  <si>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</si>
  <si>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</si>
  <si>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</si>
  <si>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</si>
  <si>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</si>
  <si>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</si>
  <si>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</si>
  <si>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</si>
  <si>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</si>
  <si>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</si>
  <si>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</si>
  <si>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</si>
  <si>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</si>
  <si>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</si>
  <si>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</si>
  <si>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</si>
  <si>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</si>
  <si>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</si>
  <si>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</si>
  <si>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</si>
  <si>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</si>
  <si>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</si>
  <si>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</si>
  <si>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</si>
  <si>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</si>
  <si>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</si>
  <si>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</si>
  <si>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</si>
  <si>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</si>
  <si>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</si>
  <si>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</si>
  <si>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</si>
  <si>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</si>
  <si>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</si>
  <si>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</si>
  <si>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</si>
  <si>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</si>
  <si>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</si>
  <si>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</si>
  <si>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</si>
  <si>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</si>
  <si>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</si>
  <si>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</si>
  <si>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</si>
  <si>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</si>
  <si>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</si>
  <si>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</si>
  <si>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</si>
  <si>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</si>
  <si>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</si>
  <si>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</si>
  <si>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</si>
  <si>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</si>
  <si>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</si>
  <si>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</si>
  <si>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</si>
  <si>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</si>
  <si>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</si>
  <si>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</si>
  <si>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</si>
  <si>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</si>
  <si>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</si>
  <si>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</si>
  <si>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</si>
  <si>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</si>
  <si>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</si>
  <si>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</si>
  <si>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</si>
  <si>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</si>
  <si>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</si>
  <si>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</si>
  <si>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</si>
  <si>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</si>
  <si>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</si>
  <si>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</si>
  <si>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</si>
  <si>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</si>
  <si>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</si>
  <si>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</si>
  <si>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</si>
  <si>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</si>
  <si>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</si>
  <si>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</si>
  <si>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</si>
  <si>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</si>
  <si>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</si>
  <si>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</si>
  <si>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</si>
  <si>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</si>
  <si>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</si>
  <si>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</si>
  <si>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</si>
  <si>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</si>
  <si>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</si>
  <si>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</si>
  <si>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</si>
  <si>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</si>
  <si>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</si>
  <si>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</si>
  <si>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</si>
  <si>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</si>
  <si>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</si>
  <si>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</si>
  <si>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</si>
  <si>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</si>
  <si>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</si>
  <si>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</si>
  <si>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</si>
  <si>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</si>
  <si>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</si>
  <si>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</si>
  <si>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</si>
  <si>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</si>
  <si>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</si>
  <si>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</si>
  <si>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ご親戚の皆様から頂く生花・かご盛は引出物の</t>
    <rPh sb="17" eb="20">
      <t>ヒキデモノ</t>
    </rPh>
    <phoneticPr fontId="1"/>
  </si>
  <si>
    <t>花束・袋詰めとして、事前にご用意させて</t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</si>
  <si>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</si>
  <si>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</si>
  <si>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</si>
  <si>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</si>
  <si>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</si>
  <si>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</si>
  <si>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</si>
  <si>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</si>
  <si>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</si>
  <si>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</si>
  <si>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</si>
  <si>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</si>
  <si>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</si>
  <si>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</si>
  <si>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</si>
  <si>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</si>
  <si>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</si>
  <si>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</si>
  <si>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</si>
  <si>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沢山のお花を飾る２日葬／小さなおつとめ</t>
    <rPh sb="0" eb="2">
      <t>タクサン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</si>
  <si>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</si>
  <si>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</si>
  <si>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</si>
  <si>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</si>
  <si>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</si>
  <si>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</si>
  <si>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</si>
  <si>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</si>
  <si>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</si>
  <si>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</si>
  <si>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</si>
  <si>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</si>
  <si>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</si>
  <si>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</si>
  <si>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</si>
  <si>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</si>
  <si>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</si>
  <si>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</si>
  <si>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</si>
  <si>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</si>
  <si>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</si>
  <si>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</si>
  <si>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</si>
  <si>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</si>
  <si>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</si>
  <si>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</si>
  <si>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</si>
  <si>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</si>
  <si>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</si>
  <si>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</si>
  <si>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</si>
  <si>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</si>
  <si>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</si>
  <si>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</si>
  <si>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</si>
  <si>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</si>
  <si>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</si>
  <si>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</si>
  <si>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</si>
  <si>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</si>
  <si>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</si>
  <si>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</si>
  <si>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</si>
  <si>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</si>
  <si>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</si>
  <si>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</si>
  <si>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</si>
  <si>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</si>
  <si>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</si>
  <si>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</si>
  <si>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ﾏｲｸﾛﾊﾞｽ（定員25名）（一往復）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</si>
  <si>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</si>
  <si>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</si>
  <si>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</si>
  <si>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</si>
  <si>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</si>
  <si>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</si>
  <si>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</si>
  <si>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>白木祭壇を使用する２日葬／小さなおつとめ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</si>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</sst>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Continuous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133981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179294</xdr:colOff>
      <xdr:row>47</xdr:row>
      <xdr:rowOff>201704</xdr:rowOff>
    </xdr:from>
    <xdr:to>
      <xdr:col>15</xdr:col>
      <xdr:colOff>1871294</xdr:colOff>
      <xdr:row>71</xdr:row>
      <xdr:rowOff>136355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F8CAB0F-E92C-E1FD-C389-AF7DF495A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912" y="10701616"/>
          <a:ext cx="1692000" cy="531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2" sqref="B2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337" t="str">
        <f>B6&amp;" 簡単見積書"</f>
        <v>清華１日葬 [NI]プラン 【一般葬】 簡単見積書</v>
      </c>
      <c r="C2" s="244"/>
      <c r="D2" s="244"/>
      <c r="E2" s="244"/>
      <c r="F2" s="244"/>
      <c r="G2" s="244"/>
      <c r="J2" s="245" t="str">
        <f>IFERROR(IF(D6="","",VLOOKUP(B6,$U$71:$AK$117,4,0)),"")</f>
        <v>一日葬</v>
      </c>
      <c r="K2" s="246"/>
      <c r="L2" s="247"/>
      <c r="M2" s="248" t="str">
        <f>IFERROR(IF(D6="","",VLOOKUP(B6,$U$71:$AK$117,5,0)),"")</f>
        <v xml:space="preserve"> 通夜/　無し</v>
      </c>
      <c r="N2" s="246"/>
      <c r="O2" s="246"/>
      <c r="P2" s="249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32</v>
      </c>
      <c r="C5" s="158" t="s">
        <v>76</v>
      </c>
      <c r="D5" s="159" t="s">
        <v>2</v>
      </c>
      <c r="E5" s="159" t="s">
        <v>1</v>
      </c>
      <c r="F5" s="160" t="s">
        <v>0</v>
      </c>
      <c r="G5" s="161" t="s">
        <v>31</v>
      </c>
      <c r="K5" s="57" t="s">
        <v>68</v>
      </c>
      <c r="L5" s="203" t="s">
        <v>75</v>
      </c>
      <c r="M5" s="204" t="s">
        <v>2</v>
      </c>
      <c r="N5" s="204" t="s">
        <v>1</v>
      </c>
      <c r="O5" s="205" t="s">
        <v>0</v>
      </c>
      <c r="P5" s="206" t="s">
        <v>31</v>
      </c>
      <c r="Y5" s="25"/>
      <c r="Z5" s="31"/>
      <c r="AA5" s="32"/>
    </row>
    <row r="6" spans="1:27" ht="18" customHeight="1" x14ac:dyDescent="0.15">
      <c r="B6" s="306" t="s">
        <v>198</v>
      </c>
      <c r="C6" s="307"/>
      <c r="D6" s="178">
        <f>IF(B6="","",VLOOKUP(B6,$U$71:$V$116,2,0))</f>
        <v>1309000</v>
      </c>
      <c r="E6" s="174">
        <v>1</v>
      </c>
      <c r="F6" s="178">
        <f>IFERROR(IF(E6="","",D6*E6),"")</f>
        <v>1309000</v>
      </c>
      <c r="G6" s="223" t="str">
        <f>IFERROR(IF(D6="","",VLOOKUP(B6,$U$71:$W$117,3,0)),"")</f>
        <v>一日葬／通夜なし</v>
      </c>
      <c r="K6" s="310" t="s">
        <v>147</v>
      </c>
      <c r="L6" s="311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293"/>
      <c r="C7" s="294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293"/>
      <c r="L7" s="294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08"/>
      <c r="C8" s="309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293" t="s">
        <v>69</v>
      </c>
      <c r="L8" s="294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293" t="s">
        <v>70</v>
      </c>
      <c r="L9" s="294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33</v>
      </c>
      <c r="C10" s="168" t="s">
        <v>34</v>
      </c>
      <c r="D10" s="169" t="s">
        <v>2</v>
      </c>
      <c r="E10" s="169" t="s">
        <v>1</v>
      </c>
      <c r="F10" s="170" t="s">
        <v>0</v>
      </c>
      <c r="G10" s="171" t="s">
        <v>31</v>
      </c>
      <c r="K10" s="293"/>
      <c r="L10" s="294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4" t="s">
        <v>89</v>
      </c>
      <c r="C11" s="172" t="s">
        <v>35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12" t="s">
        <v>71</v>
      </c>
      <c r="L11" s="313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1"/>
      <c r="C12" s="175" t="s">
        <v>36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156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1"/>
      <c r="C13" s="175" t="s">
        <v>37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157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1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158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2"/>
      <c r="C15" s="314" t="s">
        <v>53</v>
      </c>
      <c r="D15" s="314"/>
      <c r="E15" s="315"/>
      <c r="F15" s="314"/>
      <c r="G15" s="316"/>
      <c r="H15" s="11"/>
      <c r="I15" s="11"/>
      <c r="K15" s="155"/>
      <c r="L15" s="2"/>
      <c r="M15" s="2"/>
      <c r="N15" s="2"/>
      <c r="O15" s="2"/>
      <c r="P15" s="157"/>
      <c r="U15" s="13" t="s">
        <v>86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4" t="s">
        <v>90</v>
      </c>
      <c r="C16" s="224" t="s">
        <v>39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103</v>
      </c>
      <c r="Y16" s="25"/>
      <c r="Z16" s="29"/>
      <c r="AA16" s="30"/>
    </row>
    <row r="17" spans="1:27" ht="18" customHeight="1" x14ac:dyDescent="0.15">
      <c r="B17" s="281"/>
      <c r="C17" s="225" t="s">
        <v>40</v>
      </c>
      <c r="D17" s="176">
        <v>3300</v>
      </c>
      <c r="E17" s="163"/>
      <c r="F17" s="162" t="str">
        <f t="shared" si="4"/>
        <v/>
      </c>
      <c r="G17" s="164" t="s">
        <v>117</v>
      </c>
      <c r="L17" s="9"/>
      <c r="M17" s="9"/>
      <c r="N17" s="9"/>
      <c r="O17" s="9"/>
      <c r="P17" s="9"/>
      <c r="U17" s="8"/>
      <c r="V17" s="109">
        <v>8800</v>
      </c>
      <c r="W17" s="123" t="s">
        <v>104</v>
      </c>
      <c r="Y17" s="25"/>
      <c r="Z17" s="31"/>
      <c r="AA17" s="32"/>
    </row>
    <row r="18" spans="1:27" ht="18" customHeight="1" x14ac:dyDescent="0.15">
      <c r="B18" s="281"/>
      <c r="C18" s="225" t="s">
        <v>41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105</v>
      </c>
      <c r="Y18" s="25"/>
      <c r="Z18" s="31"/>
      <c r="AA18" s="32"/>
    </row>
    <row r="19" spans="1:27" ht="18" customHeight="1" x14ac:dyDescent="0.15">
      <c r="B19" s="281"/>
      <c r="C19" s="225" t="s">
        <v>38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87</v>
      </c>
      <c r="V19" s="108">
        <v>3080</v>
      </c>
      <c r="W19" s="124" t="s">
        <v>106</v>
      </c>
      <c r="Y19" s="25"/>
      <c r="Z19" s="31"/>
      <c r="AA19" s="32"/>
    </row>
    <row r="20" spans="1:27" ht="18" customHeight="1" x14ac:dyDescent="0.15">
      <c r="B20" s="282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107</v>
      </c>
      <c r="Y20" s="25"/>
      <c r="Z20" s="29"/>
      <c r="AA20" s="30"/>
    </row>
    <row r="21" spans="1:27" ht="18" customHeight="1" x14ac:dyDescent="0.15">
      <c r="B21" s="284" t="s">
        <v>91</v>
      </c>
      <c r="C21" s="227" t="s">
        <v>42</v>
      </c>
      <c r="D21" s="180">
        <v>2200</v>
      </c>
      <c r="E21" s="181"/>
      <c r="F21" s="182" t="str">
        <f>IFERROR(IF(E21="","",D21*E21),"")</f>
        <v/>
      </c>
      <c r="G21" s="228" t="s">
        <v>238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108</v>
      </c>
      <c r="Y21" s="25"/>
      <c r="Z21" s="29"/>
      <c r="AA21" s="30"/>
    </row>
    <row r="22" spans="1:27" ht="18" customHeight="1" x14ac:dyDescent="0.15">
      <c r="A22" s="301"/>
      <c r="B22" s="281"/>
      <c r="C22" s="175" t="s">
        <v>43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114</v>
      </c>
      <c r="J22" s="82"/>
      <c r="K22" s="303" t="s">
        <v>32</v>
      </c>
      <c r="L22" s="332" t="s">
        <v>80</v>
      </c>
      <c r="M22" s="333"/>
      <c r="N22" s="323">
        <f>SUM(F6:F8)</f>
        <v>1309000</v>
      </c>
      <c r="O22" s="323"/>
      <c r="P22" s="323"/>
      <c r="Q22" s="83"/>
      <c r="U22" s="18"/>
      <c r="V22" s="110">
        <v>18920</v>
      </c>
      <c r="W22" s="126" t="s">
        <v>109</v>
      </c>
      <c r="Y22" s="25"/>
      <c r="Z22" s="29"/>
      <c r="AA22" s="30"/>
    </row>
    <row r="23" spans="1:27" ht="18" customHeight="1" x14ac:dyDescent="0.15">
      <c r="A23" s="302"/>
      <c r="B23" s="281"/>
      <c r="C23" s="175" t="s">
        <v>44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03"/>
      <c r="L23" s="333"/>
      <c r="M23" s="333"/>
      <c r="N23" s="323"/>
      <c r="O23" s="323"/>
      <c r="P23" s="323"/>
      <c r="Q23" s="83"/>
      <c r="U23" s="13" t="s">
        <v>88</v>
      </c>
      <c r="V23" s="108">
        <v>6776</v>
      </c>
      <c r="W23" s="123" t="s">
        <v>111</v>
      </c>
      <c r="Y23" s="25"/>
      <c r="Z23" s="29"/>
      <c r="AA23" s="30"/>
    </row>
    <row r="24" spans="1:27" ht="18" customHeight="1" x14ac:dyDescent="0.15">
      <c r="A24" s="302"/>
      <c r="B24" s="281"/>
      <c r="C24" s="175" t="s">
        <v>45</v>
      </c>
      <c r="D24" s="176">
        <v>2200</v>
      </c>
      <c r="E24" s="163"/>
      <c r="F24" s="162" t="str">
        <f>IFERROR(IF(E24="","",D24*E24),"")</f>
        <v/>
      </c>
      <c r="G24" s="164" t="s">
        <v>115</v>
      </c>
      <c r="J24" s="82"/>
      <c r="K24" s="304" t="s">
        <v>33</v>
      </c>
      <c r="L24" s="334" t="s">
        <v>81</v>
      </c>
      <c r="M24" s="335"/>
      <c r="N24" s="323">
        <f>SUM(F11:F14,F16:F36)</f>
        <v>64900</v>
      </c>
      <c r="O24" s="323"/>
      <c r="P24" s="323"/>
      <c r="Q24" s="83"/>
      <c r="U24" s="8"/>
      <c r="V24" s="109">
        <v>13112</v>
      </c>
      <c r="W24" s="123" t="s">
        <v>112</v>
      </c>
      <c r="Y24" s="25"/>
      <c r="Z24" s="29"/>
      <c r="AA24" s="30"/>
    </row>
    <row r="25" spans="1:27" ht="18" customHeight="1" x14ac:dyDescent="0.15">
      <c r="A25" s="302"/>
      <c r="B25" s="281"/>
      <c r="C25" s="175" t="s">
        <v>46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115</v>
      </c>
      <c r="J25" s="82"/>
      <c r="K25" s="304"/>
      <c r="L25" s="335"/>
      <c r="M25" s="335"/>
      <c r="N25" s="323"/>
      <c r="O25" s="323"/>
      <c r="P25" s="323"/>
      <c r="Q25" s="83"/>
      <c r="U25" s="8"/>
      <c r="V25" s="109">
        <v>19448</v>
      </c>
      <c r="W25" s="123" t="s">
        <v>113</v>
      </c>
      <c r="Y25" s="25"/>
      <c r="Z25" s="29"/>
      <c r="AA25" s="30"/>
    </row>
    <row r="26" spans="1:27" ht="18" customHeight="1" x14ac:dyDescent="0.15">
      <c r="A26" s="302"/>
      <c r="B26" s="281"/>
      <c r="C26" s="175" t="s">
        <v>47</v>
      </c>
      <c r="D26" s="176">
        <v>110</v>
      </c>
      <c r="E26" s="163"/>
      <c r="F26" s="162" t="str">
        <f t="shared" si="6"/>
        <v/>
      </c>
      <c r="G26" s="164" t="s">
        <v>116</v>
      </c>
      <c r="J26" s="82"/>
      <c r="K26" s="305" t="s">
        <v>54</v>
      </c>
      <c r="L26" s="336" t="s">
        <v>77</v>
      </c>
      <c r="M26" s="336"/>
      <c r="N26" s="323">
        <f>SUM(F39:F43)</f>
        <v>562000</v>
      </c>
      <c r="O26" s="323"/>
      <c r="P26" s="323"/>
      <c r="Q26" s="83"/>
      <c r="U26" s="18"/>
      <c r="V26" s="110">
        <v>25784</v>
      </c>
      <c r="W26" s="127" t="s">
        <v>110</v>
      </c>
      <c r="Y26" s="25"/>
      <c r="Z26" s="31"/>
      <c r="AA26" s="32"/>
    </row>
    <row r="27" spans="1:27" ht="18" customHeight="1" x14ac:dyDescent="0.15">
      <c r="A27" s="302"/>
      <c r="B27" s="281"/>
      <c r="C27" s="175" t="s">
        <v>48</v>
      </c>
      <c r="D27" s="176">
        <v>165</v>
      </c>
      <c r="E27" s="163"/>
      <c r="F27" s="162" t="str">
        <f t="shared" si="6"/>
        <v/>
      </c>
      <c r="G27" s="164" t="s">
        <v>238</v>
      </c>
      <c r="J27" s="82"/>
      <c r="K27" s="305"/>
      <c r="L27" s="336"/>
      <c r="M27" s="336"/>
      <c r="N27" s="323"/>
      <c r="O27" s="323"/>
      <c r="P27" s="323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02"/>
      <c r="B28" s="282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330" t="s">
        <v>63</v>
      </c>
      <c r="L28" s="299" t="s">
        <v>78</v>
      </c>
      <c r="M28" s="299"/>
      <c r="N28" s="323">
        <f>SUM(F46:F60)</f>
        <v>147265</v>
      </c>
      <c r="O28" s="323"/>
      <c r="P28" s="323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02"/>
      <c r="B29" s="284" t="s">
        <v>92</v>
      </c>
      <c r="C29" s="172" t="s">
        <v>49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330"/>
      <c r="L29" s="299"/>
      <c r="M29" s="299"/>
      <c r="N29" s="323"/>
      <c r="O29" s="323"/>
      <c r="P29" s="323"/>
      <c r="Q29" s="83"/>
      <c r="U29" s="13"/>
      <c r="V29" s="114">
        <v>0</v>
      </c>
      <c r="W29" s="33" t="s">
        <v>27</v>
      </c>
      <c r="Y29" s="25"/>
      <c r="Z29" s="29"/>
      <c r="AA29" s="30"/>
    </row>
    <row r="30" spans="1:27" ht="18" customHeight="1" x14ac:dyDescent="0.15">
      <c r="A30" s="302"/>
      <c r="B30" s="281"/>
      <c r="C30" s="175" t="s">
        <v>102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331" t="s">
        <v>68</v>
      </c>
      <c r="L30" s="300" t="s">
        <v>79</v>
      </c>
      <c r="M30" s="300"/>
      <c r="N30" s="323">
        <f>SUM(O6:O11)</f>
        <v>0</v>
      </c>
      <c r="O30" s="323"/>
      <c r="P30" s="323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1"/>
      <c r="C31" s="175" t="s">
        <v>50</v>
      </c>
      <c r="D31" s="176">
        <v>3500</v>
      </c>
      <c r="E31" s="163"/>
      <c r="F31" s="162" t="str">
        <f t="shared" si="7"/>
        <v/>
      </c>
      <c r="G31" s="164" t="s">
        <v>239</v>
      </c>
      <c r="J31" s="82"/>
      <c r="K31" s="331"/>
      <c r="L31" s="300"/>
      <c r="M31" s="300"/>
      <c r="N31" s="323"/>
      <c r="O31" s="323"/>
      <c r="P31" s="323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2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324"/>
      <c r="O32" s="325"/>
      <c r="P32" s="326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4" t="s">
        <v>93</v>
      </c>
      <c r="C33" s="172" t="s">
        <v>210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327"/>
      <c r="O33" s="328"/>
      <c r="P33" s="329"/>
      <c r="Q33" s="83"/>
      <c r="U33" s="18"/>
      <c r="V33" s="118">
        <v>23760</v>
      </c>
      <c r="W33" s="35" t="s">
        <v>211</v>
      </c>
      <c r="Y33" s="25"/>
      <c r="Z33" s="29"/>
      <c r="AA33" s="30"/>
    </row>
    <row r="34" spans="2:32" ht="18" customHeight="1" thickBot="1" x14ac:dyDescent="0.2">
      <c r="B34" s="281"/>
      <c r="C34" s="175" t="s">
        <v>51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24</v>
      </c>
      <c r="Y34" s="25"/>
      <c r="Z34" s="31"/>
      <c r="AA34" s="32"/>
    </row>
    <row r="35" spans="2:32" ht="18" customHeight="1" thickTop="1" x14ac:dyDescent="0.15">
      <c r="B35" s="281"/>
      <c r="C35" s="175" t="s">
        <v>52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287" t="s">
        <v>150</v>
      </c>
      <c r="L35" s="288"/>
      <c r="M35" s="289"/>
      <c r="N35" s="317">
        <f>SUM(N22:P31)</f>
        <v>2083165</v>
      </c>
      <c r="O35" s="318"/>
      <c r="P35" s="319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2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290"/>
      <c r="L36" s="291"/>
      <c r="M36" s="292"/>
      <c r="N36" s="320"/>
      <c r="O36" s="321"/>
      <c r="P36" s="322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227</v>
      </c>
      <c r="X37" s="4"/>
      <c r="Y37" s="25"/>
      <c r="Z37" s="31"/>
      <c r="AA37" s="32"/>
    </row>
    <row r="38" spans="2:32" ht="18" customHeight="1" x14ac:dyDescent="0.15">
      <c r="B38" s="52" t="s">
        <v>54</v>
      </c>
      <c r="C38" s="188" t="s">
        <v>73</v>
      </c>
      <c r="D38" s="189" t="s">
        <v>2</v>
      </c>
      <c r="E38" s="190" t="s">
        <v>1</v>
      </c>
      <c r="F38" s="191" t="s">
        <v>0</v>
      </c>
      <c r="G38" s="192" t="s">
        <v>31</v>
      </c>
      <c r="L38" s="40"/>
      <c r="M38" s="45"/>
      <c r="N38" s="44"/>
      <c r="O38" s="47"/>
      <c r="P38" s="48"/>
      <c r="U38" s="250"/>
      <c r="V38" s="251">
        <v>0</v>
      </c>
      <c r="W38" s="252" t="s">
        <v>124</v>
      </c>
      <c r="Y38" s="25"/>
      <c r="Z38" s="29"/>
      <c r="AA38" s="30"/>
    </row>
    <row r="39" spans="2:32" ht="18" customHeight="1" x14ac:dyDescent="0.15">
      <c r="B39" s="297" t="s">
        <v>72</v>
      </c>
      <c r="C39" s="298"/>
      <c r="D39" s="173">
        <v>2700</v>
      </c>
      <c r="E39" s="177">
        <v>200</v>
      </c>
      <c r="F39" s="162">
        <f>IFERROR(IF(E39="","",D39*E39),"")</f>
        <v>540000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228</v>
      </c>
      <c r="Y39" s="25"/>
      <c r="Z39" s="29"/>
      <c r="AA39" s="30"/>
    </row>
    <row r="40" spans="2:32" ht="18" customHeight="1" x14ac:dyDescent="0.15">
      <c r="B40" s="293" t="s">
        <v>82</v>
      </c>
      <c r="C40" s="294"/>
      <c r="D40" s="176">
        <v>110</v>
      </c>
      <c r="E40" s="163">
        <v>200</v>
      </c>
      <c r="F40" s="162">
        <f t="shared" ref="F40:F42" si="9">IFERROR(IF(E40="","",D40*E40),"")</f>
        <v>22000</v>
      </c>
      <c r="G40" s="164" t="s">
        <v>153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293" t="s">
        <v>83</v>
      </c>
      <c r="C41" s="294"/>
      <c r="D41" s="176"/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293" t="s">
        <v>84</v>
      </c>
      <c r="C42" s="294"/>
      <c r="D42" s="176">
        <v>540</v>
      </c>
      <c r="E42" s="163"/>
      <c r="F42" s="162" t="str">
        <f t="shared" si="9"/>
        <v/>
      </c>
      <c r="G42" s="164" t="str">
        <f>IFERROR(IF(D42="","",VLOOKUP(D42,$V$46:$W$51,2,0)),"")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295"/>
      <c r="C43" s="296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212</v>
      </c>
      <c r="V43" s="253">
        <v>0</v>
      </c>
      <c r="W43" s="254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5" t="s">
        <v>121</v>
      </c>
      <c r="X44" s="9"/>
      <c r="Y44" s="25"/>
      <c r="Z44" s="29"/>
      <c r="AA44" s="30"/>
    </row>
    <row r="45" spans="2:32" ht="18" customHeight="1" x14ac:dyDescent="0.15">
      <c r="B45" s="53" t="s">
        <v>63</v>
      </c>
      <c r="C45" s="196" t="s">
        <v>74</v>
      </c>
      <c r="D45" s="197" t="s">
        <v>2</v>
      </c>
      <c r="E45" s="197" t="s">
        <v>1</v>
      </c>
      <c r="F45" s="198" t="s">
        <v>0</v>
      </c>
      <c r="G45" s="199" t="s">
        <v>31</v>
      </c>
      <c r="K45" s="97"/>
      <c r="M45" s="144"/>
      <c r="N45" s="97"/>
      <c r="O45" s="97"/>
      <c r="P45" s="145"/>
      <c r="U45" s="18"/>
      <c r="V45" s="256">
        <v>6600</v>
      </c>
      <c r="W45" s="257" t="s">
        <v>122</v>
      </c>
      <c r="X45" s="9"/>
      <c r="Y45" s="25"/>
      <c r="Z45" s="29"/>
      <c r="AA45" s="30"/>
    </row>
    <row r="46" spans="2:32" ht="18" customHeight="1" x14ac:dyDescent="0.15">
      <c r="B46" s="284" t="s">
        <v>94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1"/>
      <c r="C47" s="229" t="s">
        <v>55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229</v>
      </c>
      <c r="X47" s="9"/>
      <c r="Y47" s="12"/>
      <c r="Z47" s="3"/>
      <c r="AA47" s="30"/>
    </row>
    <row r="48" spans="2:32" ht="18" customHeight="1" thickBot="1" x14ac:dyDescent="0.2">
      <c r="B48" s="280" t="s">
        <v>141</v>
      </c>
      <c r="C48" s="172" t="s">
        <v>56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1"/>
      <c r="C49" s="175" t="s">
        <v>57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1"/>
      <c r="C50" s="175" t="s">
        <v>55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2"/>
      <c r="C51" s="183" t="s">
        <v>58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283" t="s">
        <v>95</v>
      </c>
      <c r="C52" s="227" t="s">
        <v>59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283"/>
      <c r="C53" s="175" t="s">
        <v>60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283"/>
      <c r="C54" s="229" t="s">
        <v>57</v>
      </c>
      <c r="D54" s="200">
        <v>2376</v>
      </c>
      <c r="E54" s="201"/>
      <c r="F54" s="202" t="str">
        <f t="shared" si="13"/>
        <v/>
      </c>
      <c r="G54" s="230" t="s">
        <v>127</v>
      </c>
      <c r="I54" s="285" t="s">
        <v>152</v>
      </c>
      <c r="J54" s="286"/>
      <c r="K54" s="286"/>
      <c r="L54" s="286"/>
      <c r="M54" s="286"/>
      <c r="N54" s="220"/>
      <c r="O54" s="221"/>
      <c r="P54" s="97"/>
      <c r="U54" s="136" t="s">
        <v>230</v>
      </c>
      <c r="V54" s="132">
        <v>2180</v>
      </c>
      <c r="W54" s="128" t="s">
        <v>213</v>
      </c>
    </row>
    <row r="55" spans="2:33" ht="18" customHeight="1" x14ac:dyDescent="0.15">
      <c r="B55" s="284" t="s">
        <v>96</v>
      </c>
      <c r="C55" s="233" t="s">
        <v>61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58"/>
      <c r="V55" s="135">
        <v>3240</v>
      </c>
      <c r="W55" s="28" t="s">
        <v>231</v>
      </c>
    </row>
    <row r="56" spans="2:33" ht="18" customHeight="1" x14ac:dyDescent="0.15">
      <c r="B56" s="281"/>
      <c r="C56" s="222" t="s">
        <v>62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1"/>
      <c r="C57" s="222" t="s">
        <v>64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1"/>
      <c r="C58" s="222" t="s">
        <v>65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1"/>
      <c r="C59" s="222" t="s">
        <v>66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1"/>
      <c r="C60" s="225" t="s">
        <v>67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285" t="s">
        <v>240</v>
      </c>
      <c r="J60" s="286"/>
      <c r="K60" s="286"/>
      <c r="L60" s="286"/>
      <c r="M60" s="286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2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59"/>
      <c r="V61" s="134">
        <v>3996</v>
      </c>
      <c r="W61" s="107" t="s">
        <v>159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160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161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3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3" ht="18" customHeight="1" thickTop="1" thickBot="1" x14ac:dyDescent="0.2">
      <c r="H71" s="104"/>
      <c r="I71" s="104"/>
      <c r="U71" s="27" t="s">
        <v>99</v>
      </c>
      <c r="V71" s="7">
        <v>244200</v>
      </c>
      <c r="W71" s="21" t="s">
        <v>144</v>
      </c>
      <c r="X71" s="240" t="s">
        <v>162</v>
      </c>
      <c r="Y71" s="240" t="s">
        <v>163</v>
      </c>
      <c r="Z71" s="240" t="s">
        <v>164</v>
      </c>
      <c r="AA71" s="20"/>
      <c r="AB71" s="20"/>
      <c r="AC71" s="20"/>
      <c r="AD71" s="20"/>
      <c r="AE71" s="20"/>
      <c r="AF71" s="20"/>
      <c r="AG71" s="20"/>
    </row>
    <row r="72" spans="2:33" ht="18" customHeight="1" thickTop="1" thickBot="1" x14ac:dyDescent="0.2">
      <c r="H72" s="104"/>
      <c r="I72" s="104"/>
      <c r="U72" s="27" t="s">
        <v>232</v>
      </c>
      <c r="V72" s="10">
        <v>536800</v>
      </c>
      <c r="W72" s="24" t="s">
        <v>25</v>
      </c>
      <c r="X72" s="240" t="s">
        <v>162</v>
      </c>
      <c r="Y72" s="240" t="s">
        <v>163</v>
      </c>
      <c r="Z72" s="240" t="s">
        <v>165</v>
      </c>
      <c r="AA72" s="20"/>
    </row>
    <row r="73" spans="2:33" ht="18" customHeight="1" thickTop="1" thickBot="1" x14ac:dyDescent="0.2">
      <c r="U73" s="27" t="s">
        <v>233</v>
      </c>
      <c r="V73" s="7">
        <v>646800</v>
      </c>
      <c r="W73" s="21" t="s">
        <v>26</v>
      </c>
      <c r="X73" s="240" t="s">
        <v>162</v>
      </c>
      <c r="Y73" s="240" t="s">
        <v>163</v>
      </c>
      <c r="Z73" s="240" t="s">
        <v>165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136" t="s">
        <v>214</v>
      </c>
      <c r="V74" s="260">
        <v>756800</v>
      </c>
      <c r="W74" s="261" t="s">
        <v>28</v>
      </c>
      <c r="X74" s="241" t="s">
        <v>162</v>
      </c>
      <c r="Y74" s="241" t="s">
        <v>163</v>
      </c>
      <c r="Z74" s="241" t="s">
        <v>165</v>
      </c>
      <c r="AA74" s="20"/>
      <c r="AB74" s="20"/>
      <c r="AC74" s="20"/>
      <c r="AD74" s="20"/>
      <c r="AE74" s="20"/>
      <c r="AF74" s="20"/>
      <c r="AG74" s="20"/>
    </row>
    <row r="75" spans="2:33" ht="18" customHeight="1" thickBot="1" x14ac:dyDescent="0.2">
      <c r="U75" s="262" t="s">
        <v>166</v>
      </c>
      <c r="V75" s="263">
        <v>814000</v>
      </c>
      <c r="W75" s="264" t="s">
        <v>154</v>
      </c>
      <c r="X75" s="265" t="s">
        <v>162</v>
      </c>
      <c r="Y75" s="265" t="s">
        <v>163</v>
      </c>
      <c r="Z75" s="266" t="s">
        <v>167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267" t="s">
        <v>168</v>
      </c>
      <c r="V76" s="7">
        <v>836000</v>
      </c>
      <c r="W76" s="21" t="s">
        <v>169</v>
      </c>
      <c r="X76" s="240" t="s">
        <v>170</v>
      </c>
      <c r="Y76" s="240" t="s">
        <v>171</v>
      </c>
      <c r="Z76" s="268" t="s">
        <v>167</v>
      </c>
      <c r="AA76" s="20"/>
      <c r="AB76" s="20"/>
      <c r="AC76" s="20"/>
      <c r="AD76" s="20"/>
      <c r="AE76" s="20"/>
      <c r="AF76" s="20"/>
      <c r="AG76" s="20"/>
    </row>
    <row r="77" spans="2:33" ht="13.5" thickTop="1" thickBot="1" x14ac:dyDescent="0.2">
      <c r="U77" s="267" t="s">
        <v>215</v>
      </c>
      <c r="V77" s="7">
        <v>891000</v>
      </c>
      <c r="W77" s="21" t="s">
        <v>172</v>
      </c>
      <c r="X77" s="240" t="s">
        <v>170</v>
      </c>
      <c r="Y77" s="240" t="s">
        <v>216</v>
      </c>
      <c r="Z77" s="268" t="s">
        <v>167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7" t="s">
        <v>173</v>
      </c>
      <c r="V78" s="10">
        <v>924000</v>
      </c>
      <c r="W78" s="24" t="s">
        <v>217</v>
      </c>
      <c r="X78" s="240" t="s">
        <v>162</v>
      </c>
      <c r="Y78" s="240" t="s">
        <v>163</v>
      </c>
      <c r="Z78" s="268" t="s">
        <v>167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7" t="s">
        <v>174</v>
      </c>
      <c r="V79" s="10">
        <v>946000</v>
      </c>
      <c r="W79" s="24" t="s">
        <v>218</v>
      </c>
      <c r="X79" s="240" t="s">
        <v>170</v>
      </c>
      <c r="Y79" s="240" t="s">
        <v>171</v>
      </c>
      <c r="Z79" s="268" t="s">
        <v>167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7" t="s">
        <v>219</v>
      </c>
      <c r="V80" s="7">
        <v>1001000</v>
      </c>
      <c r="W80" s="24" t="s">
        <v>145</v>
      </c>
      <c r="X80" s="240" t="s">
        <v>170</v>
      </c>
      <c r="Y80" s="240" t="s">
        <v>216</v>
      </c>
      <c r="Z80" s="268" t="s">
        <v>167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7" t="s">
        <v>175</v>
      </c>
      <c r="V81" s="7">
        <v>1034000</v>
      </c>
      <c r="W81" s="21" t="s">
        <v>155</v>
      </c>
      <c r="X81" s="240" t="s">
        <v>162</v>
      </c>
      <c r="Y81" s="240" t="s">
        <v>163</v>
      </c>
      <c r="Z81" s="268" t="s">
        <v>167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7" t="s">
        <v>176</v>
      </c>
      <c r="V82" s="7">
        <v>1056000</v>
      </c>
      <c r="W82" s="21" t="s">
        <v>177</v>
      </c>
      <c r="X82" s="240" t="s">
        <v>170</v>
      </c>
      <c r="Y82" s="240" t="s">
        <v>171</v>
      </c>
      <c r="Z82" s="268" t="s">
        <v>167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7" t="s">
        <v>178</v>
      </c>
      <c r="V83" s="7">
        <v>1111000</v>
      </c>
      <c r="W83" s="21" t="s">
        <v>146</v>
      </c>
      <c r="X83" s="240" t="s">
        <v>170</v>
      </c>
      <c r="Y83" s="240" t="s">
        <v>216</v>
      </c>
      <c r="Z83" s="268" t="s">
        <v>167</v>
      </c>
      <c r="AA83" s="20"/>
    </row>
    <row r="84" spans="21:33" ht="12" customHeight="1" thickTop="1" thickBot="1" x14ac:dyDescent="0.2">
      <c r="U84" s="267" t="s">
        <v>179</v>
      </c>
      <c r="V84" s="10">
        <v>1243000</v>
      </c>
      <c r="W84" s="24" t="s">
        <v>220</v>
      </c>
      <c r="X84" s="240" t="s">
        <v>162</v>
      </c>
      <c r="Y84" s="240" t="s">
        <v>163</v>
      </c>
      <c r="Z84" s="268" t="s">
        <v>167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7" t="s">
        <v>180</v>
      </c>
      <c r="V85" s="10">
        <v>1265000</v>
      </c>
      <c r="W85" s="24" t="s">
        <v>221</v>
      </c>
      <c r="X85" s="240" t="s">
        <v>170</v>
      </c>
      <c r="Y85" s="240" t="s">
        <v>171</v>
      </c>
      <c r="Z85" s="268" t="s">
        <v>167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7" t="s">
        <v>181</v>
      </c>
      <c r="V86" s="10">
        <v>1320000</v>
      </c>
      <c r="W86" s="24" t="s">
        <v>234</v>
      </c>
      <c r="X86" s="240" t="s">
        <v>170</v>
      </c>
      <c r="Y86" s="240" t="s">
        <v>216</v>
      </c>
      <c r="Z86" s="268" t="s">
        <v>167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7" t="s">
        <v>182</v>
      </c>
      <c r="V87" s="7">
        <v>1353000</v>
      </c>
      <c r="W87" s="21" t="s">
        <v>220</v>
      </c>
      <c r="X87" s="240" t="s">
        <v>162</v>
      </c>
      <c r="Y87" s="240" t="s">
        <v>163</v>
      </c>
      <c r="Z87" s="268" t="s">
        <v>167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7" t="s">
        <v>183</v>
      </c>
      <c r="V88" s="7">
        <v>1375000</v>
      </c>
      <c r="W88" s="21" t="s">
        <v>221</v>
      </c>
      <c r="X88" s="240" t="s">
        <v>170</v>
      </c>
      <c r="Y88" s="240" t="s">
        <v>171</v>
      </c>
      <c r="Z88" s="268" t="s">
        <v>167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7" t="s">
        <v>184</v>
      </c>
      <c r="V89" s="7">
        <v>1430000</v>
      </c>
      <c r="W89" s="21" t="s">
        <v>222</v>
      </c>
      <c r="X89" s="240" t="s">
        <v>170</v>
      </c>
      <c r="Y89" s="240" t="s">
        <v>216</v>
      </c>
      <c r="Z89" s="268" t="s">
        <v>167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7" t="s">
        <v>185</v>
      </c>
      <c r="V90" s="7">
        <v>1463000</v>
      </c>
      <c r="W90" s="21" t="s">
        <v>235</v>
      </c>
      <c r="X90" s="240" t="s">
        <v>162</v>
      </c>
      <c r="Y90" s="240" t="s">
        <v>163</v>
      </c>
      <c r="Z90" s="268" t="s">
        <v>167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7" t="s">
        <v>186</v>
      </c>
      <c r="V91" s="7">
        <v>1485000</v>
      </c>
      <c r="W91" s="21" t="s">
        <v>236</v>
      </c>
      <c r="X91" s="240" t="s">
        <v>170</v>
      </c>
      <c r="Y91" s="240" t="s">
        <v>171</v>
      </c>
      <c r="Z91" s="268" t="s">
        <v>167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9" t="s">
        <v>187</v>
      </c>
      <c r="V92" s="270">
        <v>1540000</v>
      </c>
      <c r="W92" s="271" t="s">
        <v>223</v>
      </c>
      <c r="X92" s="272" t="s">
        <v>170</v>
      </c>
      <c r="Y92" s="272" t="s">
        <v>216</v>
      </c>
      <c r="Z92" s="273" t="s">
        <v>167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2" t="s">
        <v>188</v>
      </c>
      <c r="V93" s="274">
        <v>990000</v>
      </c>
      <c r="W93" s="275" t="s">
        <v>130</v>
      </c>
      <c r="X93" s="265" t="s">
        <v>162</v>
      </c>
      <c r="Y93" s="265" t="s">
        <v>163</v>
      </c>
      <c r="Z93" s="266" t="s">
        <v>189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7" t="s">
        <v>190</v>
      </c>
      <c r="V94" s="10">
        <v>1012000</v>
      </c>
      <c r="W94" s="24" t="s">
        <v>191</v>
      </c>
      <c r="X94" s="240" t="s">
        <v>170</v>
      </c>
      <c r="Y94" s="240" t="s">
        <v>171</v>
      </c>
      <c r="Z94" s="268" t="s">
        <v>189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7" t="s">
        <v>192</v>
      </c>
      <c r="V95" s="7">
        <v>1067000</v>
      </c>
      <c r="W95" s="24" t="s">
        <v>131</v>
      </c>
      <c r="X95" s="240" t="s">
        <v>170</v>
      </c>
      <c r="Y95" s="240" t="s">
        <v>216</v>
      </c>
      <c r="Z95" s="268" t="s">
        <v>189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7" t="s">
        <v>193</v>
      </c>
      <c r="V96" s="7">
        <v>1177000</v>
      </c>
      <c r="W96" s="24" t="s">
        <v>143</v>
      </c>
      <c r="X96" s="240" t="s">
        <v>170</v>
      </c>
      <c r="Y96" s="240" t="s">
        <v>237</v>
      </c>
      <c r="Z96" s="268" t="s">
        <v>189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7" t="s">
        <v>194</v>
      </c>
      <c r="V97" s="7">
        <v>1100000</v>
      </c>
      <c r="W97" s="24" t="s">
        <v>130</v>
      </c>
      <c r="X97" s="240" t="s">
        <v>162</v>
      </c>
      <c r="Y97" s="240" t="s">
        <v>163</v>
      </c>
      <c r="Z97" s="268" t="s">
        <v>189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7" t="s">
        <v>195</v>
      </c>
      <c r="V98" s="7">
        <v>1122000</v>
      </c>
      <c r="W98" s="24" t="s">
        <v>191</v>
      </c>
      <c r="X98" s="240" t="s">
        <v>170</v>
      </c>
      <c r="Y98" s="240" t="s">
        <v>171</v>
      </c>
      <c r="Z98" s="268" t="s">
        <v>189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7" t="s">
        <v>196</v>
      </c>
      <c r="V99" s="7">
        <v>1177000</v>
      </c>
      <c r="W99" s="24" t="s">
        <v>131</v>
      </c>
      <c r="X99" s="240" t="s">
        <v>170</v>
      </c>
      <c r="Y99" s="240" t="s">
        <v>216</v>
      </c>
      <c r="Z99" s="268" t="s">
        <v>189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7" t="s">
        <v>197</v>
      </c>
      <c r="V100" s="7">
        <v>1287000</v>
      </c>
      <c r="W100" s="24" t="s">
        <v>143</v>
      </c>
      <c r="X100" s="240" t="s">
        <v>170</v>
      </c>
      <c r="Y100" s="240" t="s">
        <v>225</v>
      </c>
      <c r="Z100" s="268" t="s">
        <v>189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7" t="s">
        <v>198</v>
      </c>
      <c r="V101" s="10">
        <v>1309000</v>
      </c>
      <c r="W101" s="24" t="s">
        <v>130</v>
      </c>
      <c r="X101" s="240" t="s">
        <v>162</v>
      </c>
      <c r="Y101" s="240" t="s">
        <v>163</v>
      </c>
      <c r="Z101" s="268" t="s">
        <v>189</v>
      </c>
    </row>
    <row r="102" spans="21:33" ht="12.75" customHeight="1" thickTop="1" thickBot="1" x14ac:dyDescent="0.2">
      <c r="U102" s="267" t="s">
        <v>199</v>
      </c>
      <c r="V102" s="10">
        <v>1331000</v>
      </c>
      <c r="W102" s="24" t="s">
        <v>191</v>
      </c>
      <c r="X102" s="240" t="s">
        <v>170</v>
      </c>
      <c r="Y102" s="240" t="s">
        <v>171</v>
      </c>
      <c r="Z102" s="268" t="s">
        <v>189</v>
      </c>
    </row>
    <row r="103" spans="21:33" ht="12.75" customHeight="1" thickTop="1" thickBot="1" x14ac:dyDescent="0.2">
      <c r="U103" s="267" t="s">
        <v>200</v>
      </c>
      <c r="V103" s="10">
        <v>1386000</v>
      </c>
      <c r="W103" s="24" t="s">
        <v>131</v>
      </c>
      <c r="X103" s="240" t="s">
        <v>170</v>
      </c>
      <c r="Y103" s="240" t="s">
        <v>216</v>
      </c>
      <c r="Z103" s="268" t="s">
        <v>189</v>
      </c>
    </row>
    <row r="104" spans="21:33" ht="12.75" customHeight="1" thickTop="1" thickBot="1" x14ac:dyDescent="0.2">
      <c r="U104" s="267" t="s">
        <v>201</v>
      </c>
      <c r="V104" s="10">
        <v>1496000</v>
      </c>
      <c r="W104" s="24" t="s">
        <v>143</v>
      </c>
      <c r="X104" s="240" t="s">
        <v>170</v>
      </c>
      <c r="Y104" s="240" t="s">
        <v>224</v>
      </c>
      <c r="Z104" s="268" t="s">
        <v>189</v>
      </c>
    </row>
    <row r="105" spans="21:33" ht="12.75" customHeight="1" thickTop="1" thickBot="1" x14ac:dyDescent="0.2">
      <c r="U105" s="267" t="s">
        <v>202</v>
      </c>
      <c r="V105" s="7">
        <v>1419000</v>
      </c>
      <c r="W105" s="24" t="s">
        <v>130</v>
      </c>
      <c r="X105" s="240" t="s">
        <v>162</v>
      </c>
      <c r="Y105" s="240" t="s">
        <v>163</v>
      </c>
      <c r="Z105" s="268" t="s">
        <v>189</v>
      </c>
    </row>
    <row r="106" spans="21:33" ht="12.75" customHeight="1" thickTop="1" thickBot="1" x14ac:dyDescent="0.2">
      <c r="U106" s="267" t="s">
        <v>203</v>
      </c>
      <c r="V106" s="7">
        <v>1441000</v>
      </c>
      <c r="W106" s="24" t="s">
        <v>191</v>
      </c>
      <c r="X106" s="240" t="s">
        <v>170</v>
      </c>
      <c r="Y106" s="240" t="s">
        <v>171</v>
      </c>
      <c r="Z106" s="268" t="s">
        <v>189</v>
      </c>
    </row>
    <row r="107" spans="21:33" ht="12.75" customHeight="1" thickTop="1" thickBot="1" x14ac:dyDescent="0.2">
      <c r="U107" s="267" t="s">
        <v>204</v>
      </c>
      <c r="V107" s="7">
        <v>1496000</v>
      </c>
      <c r="W107" s="24" t="s">
        <v>131</v>
      </c>
      <c r="X107" s="240" t="s">
        <v>170</v>
      </c>
      <c r="Y107" s="240" t="s">
        <v>216</v>
      </c>
      <c r="Z107" s="268" t="s">
        <v>189</v>
      </c>
    </row>
    <row r="108" spans="21:33" ht="12.75" customHeight="1" thickTop="1" thickBot="1" x14ac:dyDescent="0.2">
      <c r="U108" s="267" t="s">
        <v>205</v>
      </c>
      <c r="V108" s="7">
        <v>1606000</v>
      </c>
      <c r="W108" s="24" t="s">
        <v>143</v>
      </c>
      <c r="X108" s="240" t="s">
        <v>170</v>
      </c>
      <c r="Y108" s="240" t="s">
        <v>224</v>
      </c>
      <c r="Z108" s="268" t="s">
        <v>189</v>
      </c>
    </row>
    <row r="109" spans="21:33" ht="12.75" customHeight="1" thickTop="1" thickBot="1" x14ac:dyDescent="0.2">
      <c r="U109" s="267" t="s">
        <v>206</v>
      </c>
      <c r="V109" s="7">
        <v>1529000</v>
      </c>
      <c r="W109" s="24" t="s">
        <v>130</v>
      </c>
      <c r="X109" s="240" t="s">
        <v>162</v>
      </c>
      <c r="Y109" s="240" t="s">
        <v>163</v>
      </c>
      <c r="Z109" s="268" t="s">
        <v>189</v>
      </c>
    </row>
    <row r="110" spans="21:33" ht="12.75" customHeight="1" thickTop="1" thickBot="1" x14ac:dyDescent="0.2">
      <c r="U110" s="267" t="s">
        <v>207</v>
      </c>
      <c r="V110" s="7">
        <v>1551000</v>
      </c>
      <c r="W110" s="24" t="s">
        <v>191</v>
      </c>
      <c r="X110" s="240" t="s">
        <v>170</v>
      </c>
      <c r="Y110" s="240" t="s">
        <v>171</v>
      </c>
      <c r="Z110" s="268" t="s">
        <v>189</v>
      </c>
    </row>
    <row r="111" spans="21:33" ht="12.75" customHeight="1" thickTop="1" thickBot="1" x14ac:dyDescent="0.2">
      <c r="U111" s="267" t="s">
        <v>208</v>
      </c>
      <c r="V111" s="7">
        <v>1606000</v>
      </c>
      <c r="W111" s="24" t="s">
        <v>131</v>
      </c>
      <c r="X111" s="240" t="s">
        <v>170</v>
      </c>
      <c r="Y111" s="240" t="s">
        <v>216</v>
      </c>
      <c r="Z111" s="268" t="s">
        <v>189</v>
      </c>
    </row>
    <row r="112" spans="21:33" ht="12.75" customHeight="1" thickTop="1" thickBot="1" x14ac:dyDescent="0.2">
      <c r="U112" s="269" t="s">
        <v>209</v>
      </c>
      <c r="V112" s="270">
        <v>1716000</v>
      </c>
      <c r="W112" s="276" t="s">
        <v>143</v>
      </c>
      <c r="X112" s="272" t="s">
        <v>170</v>
      </c>
      <c r="Y112" s="272" t="s">
        <v>226</v>
      </c>
      <c r="Z112" s="273" t="s">
        <v>189</v>
      </c>
    </row>
    <row r="113" spans="21:26" ht="11.25" customHeight="1" x14ac:dyDescent="0.15">
      <c r="U113" s="277" t="s">
        <v>13</v>
      </c>
      <c r="V113" s="278">
        <v>165000</v>
      </c>
      <c r="W113" s="279" t="s">
        <v>4</v>
      </c>
      <c r="X113" s="242"/>
      <c r="Y113" s="242"/>
      <c r="Z113" s="242"/>
    </row>
    <row r="114" spans="21:26" ht="11.25" customHeight="1" x14ac:dyDescent="0.15">
      <c r="U114" s="21" t="s">
        <v>85</v>
      </c>
      <c r="V114" s="14">
        <v>77000</v>
      </c>
      <c r="W114" s="21" t="s">
        <v>85</v>
      </c>
      <c r="X114" s="242"/>
      <c r="Y114" s="242"/>
      <c r="Z114" s="242"/>
    </row>
    <row r="115" spans="21:26" ht="11.25" customHeight="1" x14ac:dyDescent="0.15">
      <c r="U115" s="106" t="s">
        <v>97</v>
      </c>
      <c r="V115" s="14">
        <v>44000</v>
      </c>
      <c r="W115" s="21" t="s">
        <v>30</v>
      </c>
      <c r="X115" s="242"/>
      <c r="Y115" s="242"/>
      <c r="Z115" s="242"/>
    </row>
    <row r="116" spans="21:26" ht="11.25" customHeight="1" x14ac:dyDescent="0.15">
      <c r="U116" s="21" t="s">
        <v>98</v>
      </c>
      <c r="V116" s="14">
        <v>22000</v>
      </c>
      <c r="W116" s="21" t="s">
        <v>29</v>
      </c>
      <c r="X116" s="242"/>
      <c r="Y116" s="242"/>
      <c r="Z116" s="242"/>
    </row>
    <row r="117" spans="21:26" ht="11.25" customHeight="1" x14ac:dyDescent="0.15">
      <c r="U117" s="21" t="s">
        <v>100</v>
      </c>
      <c r="V117" s="14">
        <v>5500</v>
      </c>
      <c r="W117" s="21" t="s">
        <v>101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  <mergeCell ref="K9:L9"/>
    <mergeCell ref="K10:L10"/>
    <mergeCell ref="K11:L11"/>
    <mergeCell ref="B11:B15"/>
    <mergeCell ref="C15:G15"/>
    <mergeCell ref="B6:C6"/>
    <mergeCell ref="B7:C7"/>
    <mergeCell ref="B8:C8"/>
    <mergeCell ref="K6:L6"/>
    <mergeCell ref="K7:L7"/>
    <mergeCell ref="K8:L8"/>
    <mergeCell ref="A22:A30"/>
    <mergeCell ref="K22:K23"/>
    <mergeCell ref="K24:K25"/>
    <mergeCell ref="K26:K27"/>
    <mergeCell ref="B29:B32"/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2023-05-20T05:03:12Z</cp:lastPrinted>
  <dcterms:created xsi:type="dcterms:W3CDTF">2016-06-27T00:45:35Z</dcterms:created>
  <dcterms:modified xsi:type="dcterms:W3CDTF">2023-06-28T07:42:14Z</dcterms:modified>
</cp:coreProperties>
</file>