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"/>
    </mc:Choice>
  </mc:AlternateContent>
  <xr:revisionPtr revIDLastSave="0" documentId="8_{B454A40D-1F39-46CC-AAA2-02909432022C}" xr6:coauthVersionLast="47" xr6:coauthVersionMax="47" xr10:uidLastSave="{00000000-0000-0000-0000-000000000000}"/>
  <bookViews>
    <workbookView xWindow="375" yWindow="345" windowWidth="18585" windowHeight="14955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91029"/>
</workbook>
</file>

<file path=xl/calcChain.xml><?xml version="1.0" encoding="utf-8"?>
<calcChain xmlns="http://schemas.openxmlformats.org/spreadsheetml/2006/main">
  <c r="B2" i="2" l="1"/>
  <c r="F61" i="2" l="1"/>
  <c r="D7" i="2"/>
  <c r="G7" i="2" s="1"/>
  <c r="D8" i="2"/>
  <c r="G8" i="2" s="1"/>
  <c r="F8" i="2"/>
  <c r="G39" i="2"/>
  <c r="G42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41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<sst xmlns="http://schemas.openxmlformats.org/spreadsheetml/2006/main" count="403" uniqueCount="239">
  <si>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</si>
  <si>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</si>
  <si>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</si>
  <si>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</si>
  <si>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</si>
  <si>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</si>
  <si>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</si>
  <si>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</si>
  <si>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</si>
  <si>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</si>
  <si>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</si>
  <si>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</si>
  <si>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</si>
  <si>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</si>
  <si>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</si>
  <si>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</si>
  <si>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</si>
  <si>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</si>
  <si>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</si>
  <si>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</si>
  <si>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</si>
  <si>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</si>
  <si>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</si>
  <si>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</si>
  <si>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</si>
  <si>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</si>
  <si>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</si>
  <si>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</si>
  <si>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</si>
  <si>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</si>
  <si>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</si>
  <si>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</si>
  <si>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</si>
  <si>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</si>
  <si>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</si>
  <si>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</si>
  <si>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</si>
  <si>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</si>
  <si>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</si>
  <si>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高級足袋追加</t>
    <rPh sb="0" eb="4">
      <t>コウキュウタビ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</si>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</sst>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Border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22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right"/>
      <protection locked="0"/>
    </xf>
    <xf numFmtId="0" fontId="16" fillId="0" borderId="0" xfId="0" applyFont="1" applyBorder="1" applyProtection="1">
      <alignment vertical="center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104657</xdr:rowOff>
    </xdr:from>
    <xdr:to>
      <xdr:col>15</xdr:col>
      <xdr:colOff>1855291</xdr:colOff>
      <xdr:row>77</xdr:row>
      <xdr:rowOff>36738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052804"/>
          <a:ext cx="1686196" cy="6084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B4" sqref="B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5" width="18.125" style="1" hidden="1" customWidth="1"/>
    <col min="26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清華２日葬 [KI]プラン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72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64</v>
      </c>
      <c r="L5" s="190" t="s">
        <v>71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294" t="s">
        <v>188</v>
      </c>
      <c r="C6" s="295"/>
      <c r="D6" s="165">
        <f>IF(B6="","",VLOOKUP(B6,$U$73:$V$118,2,0))</f>
        <v>1488500</v>
      </c>
      <c r="E6" s="161">
        <v>1</v>
      </c>
      <c r="F6" s="165">
        <f>IFERROR(IF(E6="","",D6*E6),"")</f>
        <v>1488500</v>
      </c>
      <c r="G6" s="210" t="str">
        <f>IFERROR(IF(D6="","",VLOOKUP(B6,$U$73:$W$119,3,0)),"")</f>
        <v>二日葬／親族 通夜式</v>
      </c>
      <c r="K6" s="298" t="s">
        <v>141</v>
      </c>
      <c r="L6" s="299"/>
      <c r="M6" s="160">
        <v>15000</v>
      </c>
      <c r="N6" s="42"/>
      <c r="O6" s="49" t="str">
        <f>IFERROR(IF(N6="","",M6*N6),"")</f>
        <v/>
      </c>
      <c r="P6" s="151" t="s">
        <v>145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81"/>
      <c r="C7" s="282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81"/>
      <c r="L7" s="282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296"/>
      <c r="C8" s="297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81" t="s">
        <v>65</v>
      </c>
      <c r="L8" s="282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81" t="s">
        <v>66</v>
      </c>
      <c r="L9" s="282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281"/>
      <c r="L10" s="282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72" t="s">
        <v>85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00" t="s">
        <v>67</v>
      </c>
      <c r="L11" s="30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69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237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69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236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69"/>
      <c r="C14" s="162" t="s">
        <v>133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150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70"/>
      <c r="C15" s="302" t="s">
        <v>49</v>
      </c>
      <c r="D15" s="302"/>
      <c r="E15" s="303"/>
      <c r="F15" s="302"/>
      <c r="G15" s="304"/>
      <c r="H15" s="11"/>
      <c r="I15" s="11"/>
      <c r="K15" s="142"/>
      <c r="L15" s="2"/>
      <c r="M15" s="2"/>
      <c r="N15" s="2"/>
      <c r="O15" s="2"/>
      <c r="P15" s="144"/>
      <c r="U15" s="13" t="s">
        <v>82</v>
      </c>
      <c r="V15" s="99">
        <v>0</v>
      </c>
      <c r="W15" s="113" t="s">
        <v>113</v>
      </c>
      <c r="Y15" s="25"/>
      <c r="Z15" s="29"/>
      <c r="AA15" s="30"/>
    </row>
    <row r="16" spans="1:27" ht="18" customHeight="1" x14ac:dyDescent="0.15">
      <c r="A16" s="12"/>
      <c r="B16" s="272" t="s">
        <v>86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112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98</v>
      </c>
      <c r="Y16" s="25"/>
      <c r="Z16" s="29"/>
      <c r="AA16" s="30"/>
    </row>
    <row r="17" spans="1:27" ht="18" customHeight="1" x14ac:dyDescent="0.15">
      <c r="B17" s="269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111</v>
      </c>
      <c r="L17" s="9"/>
      <c r="M17" s="9"/>
      <c r="N17" s="9"/>
      <c r="O17" s="9"/>
      <c r="P17" s="9"/>
      <c r="U17" s="8"/>
      <c r="V17" s="100">
        <v>8800</v>
      </c>
      <c r="W17" s="114" t="s">
        <v>99</v>
      </c>
      <c r="Y17" s="25"/>
      <c r="Z17" s="31"/>
      <c r="AA17" s="32"/>
    </row>
    <row r="18" spans="1:27" ht="18" customHeight="1" x14ac:dyDescent="0.15">
      <c r="B18" s="269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132</v>
      </c>
      <c r="L18" s="40"/>
      <c r="M18" s="56"/>
      <c r="N18" s="44"/>
      <c r="O18" s="47"/>
      <c r="P18" s="48"/>
      <c r="U18" s="18"/>
      <c r="V18" s="101">
        <v>13200</v>
      </c>
      <c r="W18" s="114" t="s">
        <v>100</v>
      </c>
      <c r="Y18" s="25"/>
      <c r="Z18" s="31"/>
      <c r="AA18" s="32"/>
    </row>
    <row r="19" spans="1:27" ht="18" customHeight="1" x14ac:dyDescent="0.15">
      <c r="B19" s="269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83</v>
      </c>
      <c r="V19" s="99">
        <v>3080</v>
      </c>
      <c r="W19" s="115" t="s">
        <v>101</v>
      </c>
      <c r="Y19" s="25"/>
      <c r="Z19" s="31"/>
      <c r="AA19" s="32"/>
    </row>
    <row r="20" spans="1:27" ht="18" customHeight="1" x14ac:dyDescent="0.15">
      <c r="B20" s="270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102</v>
      </c>
      <c r="Y20" s="25"/>
      <c r="Z20" s="29"/>
      <c r="AA20" s="30"/>
    </row>
    <row r="21" spans="1:27" ht="18" customHeight="1" x14ac:dyDescent="0.15">
      <c r="B21" s="272" t="s">
        <v>87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222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103</v>
      </c>
      <c r="Y21" s="25"/>
      <c r="Z21" s="29"/>
      <c r="AA21" s="30"/>
    </row>
    <row r="22" spans="1:27" ht="18" customHeight="1" x14ac:dyDescent="0.15">
      <c r="A22" s="289"/>
      <c r="B22" s="269"/>
      <c r="C22" s="162" t="s">
        <v>39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235</v>
      </c>
      <c r="J22" s="81"/>
      <c r="K22" s="291" t="s">
        <v>28</v>
      </c>
      <c r="L22" s="320" t="s">
        <v>76</v>
      </c>
      <c r="M22" s="321"/>
      <c r="N22" s="311">
        <f>SUM(F6:F8)</f>
        <v>1488500</v>
      </c>
      <c r="O22" s="311"/>
      <c r="P22" s="311"/>
      <c r="Q22" s="82"/>
      <c r="U22" s="18"/>
      <c r="V22" s="101">
        <v>18920</v>
      </c>
      <c r="W22" s="117" t="s">
        <v>104</v>
      </c>
      <c r="Y22" s="25"/>
      <c r="Z22" s="29"/>
      <c r="AA22" s="30"/>
    </row>
    <row r="23" spans="1:27" ht="18" customHeight="1" x14ac:dyDescent="0.15">
      <c r="A23" s="290"/>
      <c r="B23" s="269"/>
      <c r="C23" s="162" t="s">
        <v>40</v>
      </c>
      <c r="D23" s="163">
        <v>495</v>
      </c>
      <c r="E23" s="150"/>
      <c r="F23" s="149" t="str">
        <f t="shared" si="5"/>
        <v/>
      </c>
      <c r="G23" s="151" t="s">
        <v>222</v>
      </c>
      <c r="J23" s="81"/>
      <c r="K23" s="291"/>
      <c r="L23" s="321"/>
      <c r="M23" s="321"/>
      <c r="N23" s="311"/>
      <c r="O23" s="311"/>
      <c r="P23" s="311"/>
      <c r="Q23" s="82"/>
      <c r="U23" s="13" t="s">
        <v>84</v>
      </c>
      <c r="V23" s="99">
        <v>6776</v>
      </c>
      <c r="W23" s="114" t="s">
        <v>106</v>
      </c>
      <c r="Y23" s="25"/>
      <c r="Z23" s="29"/>
      <c r="AA23" s="30"/>
    </row>
    <row r="24" spans="1:27" ht="18" customHeight="1" x14ac:dyDescent="0.15">
      <c r="A24" s="290"/>
      <c r="B24" s="269"/>
      <c r="C24" s="162" t="s">
        <v>41</v>
      </c>
      <c r="D24" s="163">
        <v>2200</v>
      </c>
      <c r="E24" s="150"/>
      <c r="F24" s="149" t="str">
        <f>IFERROR(IF(E24="","",D24*E24),"")</f>
        <v/>
      </c>
      <c r="G24" s="151" t="s">
        <v>109</v>
      </c>
      <c r="J24" s="81"/>
      <c r="K24" s="292" t="s">
        <v>29</v>
      </c>
      <c r="L24" s="322" t="s">
        <v>77</v>
      </c>
      <c r="M24" s="323"/>
      <c r="N24" s="311">
        <f>SUM(F11:F14,F16:F36)</f>
        <v>74800</v>
      </c>
      <c r="O24" s="311"/>
      <c r="P24" s="311"/>
      <c r="Q24" s="82"/>
      <c r="U24" s="8"/>
      <c r="V24" s="100">
        <v>13112</v>
      </c>
      <c r="W24" s="114" t="s">
        <v>107</v>
      </c>
      <c r="Y24" s="25"/>
      <c r="Z24" s="29"/>
      <c r="AA24" s="30"/>
    </row>
    <row r="25" spans="1:27" ht="18" customHeight="1" x14ac:dyDescent="0.15">
      <c r="A25" s="290"/>
      <c r="B25" s="269"/>
      <c r="C25" s="162" t="s">
        <v>42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109</v>
      </c>
      <c r="J25" s="81"/>
      <c r="K25" s="292"/>
      <c r="L25" s="323"/>
      <c r="M25" s="323"/>
      <c r="N25" s="311"/>
      <c r="O25" s="311"/>
      <c r="P25" s="311"/>
      <c r="Q25" s="82"/>
      <c r="U25" s="8"/>
      <c r="V25" s="100">
        <v>19448</v>
      </c>
      <c r="W25" s="114" t="s">
        <v>108</v>
      </c>
      <c r="Y25" s="25"/>
      <c r="Z25" s="29"/>
      <c r="AA25" s="30"/>
    </row>
    <row r="26" spans="1:27" ht="18" customHeight="1" x14ac:dyDescent="0.15">
      <c r="A26" s="290"/>
      <c r="B26" s="269"/>
      <c r="C26" s="162" t="s">
        <v>43</v>
      </c>
      <c r="D26" s="163">
        <v>110</v>
      </c>
      <c r="E26" s="150"/>
      <c r="F26" s="149" t="str">
        <f t="shared" si="6"/>
        <v/>
      </c>
      <c r="G26" s="151" t="s">
        <v>110</v>
      </c>
      <c r="J26" s="81"/>
      <c r="K26" s="293" t="s">
        <v>50</v>
      </c>
      <c r="L26" s="324" t="s">
        <v>73</v>
      </c>
      <c r="M26" s="324"/>
      <c r="N26" s="311">
        <f>SUM(F39:F43)</f>
        <v>594400</v>
      </c>
      <c r="O26" s="311"/>
      <c r="P26" s="311"/>
      <c r="Q26" s="82"/>
      <c r="U26" s="18"/>
      <c r="V26" s="101">
        <v>25784</v>
      </c>
      <c r="W26" s="118" t="s">
        <v>105</v>
      </c>
      <c r="Y26" s="25"/>
      <c r="Z26" s="31"/>
      <c r="AA26" s="32"/>
    </row>
    <row r="27" spans="1:27" ht="18" customHeight="1" x14ac:dyDescent="0.15">
      <c r="A27" s="290"/>
      <c r="B27" s="269"/>
      <c r="C27" s="162" t="s">
        <v>44</v>
      </c>
      <c r="D27" s="163">
        <v>165</v>
      </c>
      <c r="E27" s="150"/>
      <c r="F27" s="149" t="str">
        <f t="shared" si="6"/>
        <v/>
      </c>
      <c r="G27" s="151" t="s">
        <v>222</v>
      </c>
      <c r="J27" s="81"/>
      <c r="K27" s="293"/>
      <c r="L27" s="324"/>
      <c r="M27" s="324"/>
      <c r="N27" s="311"/>
      <c r="O27" s="311"/>
      <c r="P27" s="311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290"/>
      <c r="B28" s="270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18" t="s">
        <v>59</v>
      </c>
      <c r="L28" s="287" t="s">
        <v>74</v>
      </c>
      <c r="M28" s="287"/>
      <c r="N28" s="311">
        <f>SUM(F46:F60)</f>
        <v>164765</v>
      </c>
      <c r="O28" s="311"/>
      <c r="P28" s="311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290"/>
      <c r="B29" s="272" t="s">
        <v>88</v>
      </c>
      <c r="C29" s="159" t="s">
        <v>45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126</v>
      </c>
      <c r="J29" s="81"/>
      <c r="K29" s="318"/>
      <c r="L29" s="287"/>
      <c r="M29" s="287"/>
      <c r="N29" s="311"/>
      <c r="O29" s="311"/>
      <c r="P29" s="311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290"/>
      <c r="B30" s="269"/>
      <c r="C30" s="162" t="s">
        <v>97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131</v>
      </c>
      <c r="J30" s="81"/>
      <c r="K30" s="319" t="s">
        <v>64</v>
      </c>
      <c r="L30" s="288" t="s">
        <v>75</v>
      </c>
      <c r="M30" s="288"/>
      <c r="N30" s="311">
        <f>SUM(O6:O11)</f>
        <v>0</v>
      </c>
      <c r="O30" s="311"/>
      <c r="P30" s="311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69"/>
      <c r="C31" s="162" t="s">
        <v>46</v>
      </c>
      <c r="D31" s="163">
        <v>3850</v>
      </c>
      <c r="E31" s="150"/>
      <c r="F31" s="149" t="str">
        <f t="shared" si="7"/>
        <v/>
      </c>
      <c r="G31" s="151" t="s">
        <v>223</v>
      </c>
      <c r="J31" s="81"/>
      <c r="K31" s="319"/>
      <c r="L31" s="288"/>
      <c r="M31" s="288"/>
      <c r="N31" s="311"/>
      <c r="O31" s="311"/>
      <c r="P31" s="311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70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12"/>
      <c r="O32" s="313"/>
      <c r="P32" s="314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72" t="s">
        <v>89</v>
      </c>
      <c r="C33" s="159" t="s">
        <v>198</v>
      </c>
      <c r="D33" s="160">
        <v>38500</v>
      </c>
      <c r="E33" s="161"/>
      <c r="F33" s="149" t="str">
        <f>IFERROR(IF(E33="","",D33*E33),"")</f>
        <v/>
      </c>
      <c r="G33" s="151" t="s">
        <v>142</v>
      </c>
      <c r="J33" s="81"/>
      <c r="K33" s="86"/>
      <c r="L33" s="87"/>
      <c r="M33" s="88"/>
      <c r="N33" s="315"/>
      <c r="O33" s="316"/>
      <c r="P33" s="317"/>
      <c r="Q33" s="82"/>
      <c r="U33" s="18"/>
      <c r="V33" s="109">
        <v>23760</v>
      </c>
      <c r="W33" s="35" t="s">
        <v>199</v>
      </c>
      <c r="Y33" s="25"/>
      <c r="Z33" s="29"/>
      <c r="AA33" s="30"/>
    </row>
    <row r="34" spans="2:32" ht="18" customHeight="1" thickBot="1" x14ac:dyDescent="0.2">
      <c r="B34" s="269"/>
      <c r="C34" s="162" t="s">
        <v>47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143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69"/>
      <c r="C35" s="162" t="s">
        <v>48</v>
      </c>
      <c r="D35" s="163">
        <v>2200</v>
      </c>
      <c r="E35" s="150"/>
      <c r="F35" s="149" t="str">
        <f t="shared" si="8"/>
        <v/>
      </c>
      <c r="G35" s="151" t="s">
        <v>127</v>
      </c>
      <c r="J35" s="81"/>
      <c r="K35" s="275" t="s">
        <v>144</v>
      </c>
      <c r="L35" s="276"/>
      <c r="M35" s="277"/>
      <c r="N35" s="305">
        <f>SUM(N22:P31)</f>
        <v>2322465</v>
      </c>
      <c r="O35" s="306"/>
      <c r="P35" s="307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70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78"/>
      <c r="L36" s="279"/>
      <c r="M36" s="280"/>
      <c r="N36" s="308"/>
      <c r="O36" s="309"/>
      <c r="P36" s="310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325"/>
      <c r="L37" s="326"/>
      <c r="M37" s="327"/>
      <c r="N37" s="328"/>
      <c r="O37" s="65"/>
      <c r="P37" s="329"/>
      <c r="Q37" s="82"/>
      <c r="U37" s="18"/>
      <c r="V37" s="111">
        <v>15840</v>
      </c>
      <c r="W37" s="104" t="s">
        <v>213</v>
      </c>
      <c r="X37" s="4"/>
      <c r="Y37" s="25"/>
      <c r="Z37" s="31"/>
      <c r="AA37" s="32"/>
    </row>
    <row r="38" spans="2:32" ht="18" customHeight="1" x14ac:dyDescent="0.15">
      <c r="B38" s="52" t="s">
        <v>50</v>
      </c>
      <c r="C38" s="175" t="s">
        <v>69</v>
      </c>
      <c r="D38" s="176" t="s">
        <v>2</v>
      </c>
      <c r="E38" s="177" t="s">
        <v>1</v>
      </c>
      <c r="F38" s="178" t="s">
        <v>0</v>
      </c>
      <c r="G38" s="179" t="s">
        <v>27</v>
      </c>
      <c r="I38" s="330"/>
      <c r="J38" s="222"/>
      <c r="K38" s="222"/>
      <c r="L38" s="331"/>
      <c r="M38" s="137"/>
      <c r="N38" s="138"/>
      <c r="O38" s="139"/>
      <c r="P38" s="332"/>
      <c r="Q38" s="333"/>
      <c r="U38" s="238"/>
      <c r="V38" s="239">
        <v>0</v>
      </c>
      <c r="W38" s="240" t="s">
        <v>118</v>
      </c>
      <c r="Y38" s="25"/>
      <c r="Z38" s="29"/>
      <c r="AA38" s="30"/>
    </row>
    <row r="39" spans="2:32" ht="18" customHeight="1" x14ac:dyDescent="0.15">
      <c r="B39" s="285" t="s">
        <v>68</v>
      </c>
      <c r="C39" s="286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J39" s="334"/>
      <c r="K39" s="335"/>
      <c r="L39" s="335"/>
      <c r="M39" s="90"/>
      <c r="N39" s="91"/>
      <c r="O39" s="92"/>
      <c r="P39" s="336"/>
      <c r="Q39" s="143"/>
      <c r="U39" s="8" t="s">
        <v>114</v>
      </c>
      <c r="V39" s="14">
        <v>52800</v>
      </c>
      <c r="W39" s="15" t="s">
        <v>224</v>
      </c>
      <c r="Y39" s="25"/>
      <c r="Z39" s="29"/>
      <c r="AA39" s="30"/>
    </row>
    <row r="40" spans="2:32" ht="18" customHeight="1" x14ac:dyDescent="0.15">
      <c r="B40" s="281" t="s">
        <v>78</v>
      </c>
      <c r="C40" s="282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147</v>
      </c>
      <c r="I40" s="142"/>
      <c r="J40" s="335"/>
      <c r="K40" s="335"/>
      <c r="L40" s="334"/>
      <c r="M40" s="130"/>
      <c r="N40" s="131"/>
      <c r="O40" s="92"/>
      <c r="P40" s="337"/>
      <c r="Q40" s="143"/>
      <c r="U40" s="8"/>
      <c r="V40" s="14">
        <v>59400</v>
      </c>
      <c r="W40" s="15" t="s">
        <v>225</v>
      </c>
      <c r="Y40" s="25"/>
      <c r="Z40" s="29"/>
      <c r="AA40" s="30"/>
    </row>
    <row r="41" spans="2:32" ht="18" customHeight="1" x14ac:dyDescent="0.15">
      <c r="B41" s="281" t="s">
        <v>79</v>
      </c>
      <c r="C41" s="282"/>
      <c r="D41" s="163"/>
      <c r="E41" s="150"/>
      <c r="F41" s="149" t="str">
        <f t="shared" si="9"/>
        <v/>
      </c>
      <c r="G41" s="151" t="str">
        <f>IFERROR(IF(E41="","",VLOOKUP(D41,$V$73:$W$119,2,0)),"")</f>
        <v/>
      </c>
      <c r="I41" s="142"/>
      <c r="J41" s="334"/>
      <c r="K41" s="335"/>
      <c r="L41" s="334"/>
      <c r="M41" s="338"/>
      <c r="N41" s="338"/>
      <c r="O41" s="338"/>
      <c r="P41" s="339"/>
      <c r="Q41" s="143"/>
      <c r="U41" s="8"/>
      <c r="V41" s="14">
        <v>68200</v>
      </c>
      <c r="W41" s="15" t="s">
        <v>226</v>
      </c>
      <c r="Y41" s="25"/>
      <c r="Z41" s="29"/>
      <c r="AA41" s="30"/>
    </row>
    <row r="42" spans="2:32" ht="18" customHeight="1" x14ac:dyDescent="0.15">
      <c r="B42" s="281" t="s">
        <v>80</v>
      </c>
      <c r="C42" s="282"/>
      <c r="D42" s="163">
        <v>648</v>
      </c>
      <c r="E42" s="150">
        <v>50</v>
      </c>
      <c r="F42" s="149">
        <f t="shared" si="9"/>
        <v>32400</v>
      </c>
      <c r="G42" s="151" t="str">
        <f>IFERROR(IF(D42="","",VLOOKUP(D42,$V$46:$W$53,2,0)),"")</f>
        <v>お通夜の会葬お礼の</v>
      </c>
      <c r="I42" s="142"/>
      <c r="J42" s="335"/>
      <c r="K42" s="335"/>
      <c r="L42" s="334"/>
      <c r="M42" s="335"/>
      <c r="N42" s="335"/>
      <c r="O42" s="335"/>
      <c r="P42" s="335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283"/>
      <c r="C43" s="284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340"/>
      <c r="K43" s="335"/>
      <c r="L43" s="334"/>
      <c r="M43" s="335"/>
      <c r="N43" s="335"/>
      <c r="O43" s="335"/>
      <c r="P43" s="339"/>
      <c r="Q43" s="143"/>
      <c r="U43" s="13" t="s">
        <v>200</v>
      </c>
      <c r="V43" s="241">
        <v>0</v>
      </c>
      <c r="W43" s="242" t="s">
        <v>117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335"/>
      <c r="K44" s="335"/>
      <c r="L44" s="334"/>
      <c r="M44" s="341"/>
      <c r="N44" s="335"/>
      <c r="O44" s="335"/>
      <c r="P44" s="335"/>
      <c r="Q44" s="143"/>
      <c r="U44" s="8"/>
      <c r="V44" s="1">
        <v>3300</v>
      </c>
      <c r="W44" s="243" t="s">
        <v>115</v>
      </c>
      <c r="X44" s="9"/>
      <c r="Y44" s="25"/>
      <c r="Z44" s="29"/>
      <c r="AA44" s="30"/>
    </row>
    <row r="45" spans="2:32" ht="18" customHeight="1" x14ac:dyDescent="0.15">
      <c r="B45" s="53" t="s">
        <v>59</v>
      </c>
      <c r="C45" s="183" t="s">
        <v>70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J45" s="334"/>
      <c r="K45" s="335"/>
      <c r="L45" s="334"/>
      <c r="M45" s="341"/>
      <c r="N45" s="335"/>
      <c r="O45" s="335"/>
      <c r="P45" s="342"/>
      <c r="Q45" s="143"/>
      <c r="U45" s="18"/>
      <c r="V45" s="244">
        <v>6600</v>
      </c>
      <c r="W45" s="245" t="s">
        <v>116</v>
      </c>
      <c r="X45" s="9"/>
      <c r="Y45" s="25"/>
      <c r="Z45" s="29"/>
      <c r="AA45" s="30"/>
    </row>
    <row r="46" spans="2:32" ht="18" customHeight="1" x14ac:dyDescent="0.15">
      <c r="B46" s="272" t="s">
        <v>90</v>
      </c>
      <c r="C46" s="159" t="s">
        <v>136</v>
      </c>
      <c r="D46" s="160">
        <v>831</v>
      </c>
      <c r="E46" s="164">
        <v>20</v>
      </c>
      <c r="F46" s="149">
        <f>IFERROR(IF(E46="","",D46*E46),"")</f>
        <v>16620</v>
      </c>
      <c r="G46" s="151" t="s">
        <v>122</v>
      </c>
      <c r="I46" s="142"/>
      <c r="J46" s="343"/>
      <c r="K46" s="335"/>
      <c r="L46" s="334"/>
      <c r="M46" s="335"/>
      <c r="N46" s="335"/>
      <c r="O46" s="335"/>
      <c r="P46" s="335"/>
      <c r="Q46" s="143"/>
      <c r="U46" s="13" t="s">
        <v>119</v>
      </c>
      <c r="V46" s="105">
        <v>1620</v>
      </c>
      <c r="W46" s="120" t="s">
        <v>128</v>
      </c>
      <c r="X46" s="9"/>
      <c r="Y46" s="25"/>
      <c r="Z46" s="3"/>
      <c r="AA46" s="30"/>
    </row>
    <row r="47" spans="2:32" ht="18" customHeight="1" thickBot="1" x14ac:dyDescent="0.2">
      <c r="B47" s="269"/>
      <c r="C47" s="216" t="s">
        <v>51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123</v>
      </c>
      <c r="I47" s="344"/>
      <c r="J47" s="345"/>
      <c r="K47" s="346"/>
      <c r="L47" s="346"/>
      <c r="M47" s="346"/>
      <c r="N47" s="346"/>
      <c r="O47" s="346"/>
      <c r="P47" s="347"/>
      <c r="Q47" s="348"/>
      <c r="U47" s="8"/>
      <c r="V47" s="110">
        <v>2160</v>
      </c>
      <c r="W47" s="103" t="s">
        <v>214</v>
      </c>
      <c r="X47" s="9"/>
      <c r="Y47" s="12"/>
      <c r="Z47" s="3"/>
      <c r="AA47" s="30"/>
    </row>
    <row r="48" spans="2:32" ht="18" customHeight="1" thickBot="1" x14ac:dyDescent="0.2">
      <c r="B48" s="268" t="s">
        <v>135</v>
      </c>
      <c r="C48" s="159" t="s">
        <v>52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214</v>
      </c>
      <c r="X48" s="9"/>
      <c r="Y48" s="25"/>
      <c r="Z48" s="3"/>
      <c r="AA48" s="30"/>
    </row>
    <row r="49" spans="2:33" ht="18" customHeight="1" x14ac:dyDescent="0.15">
      <c r="B49" s="269"/>
      <c r="C49" s="162" t="s">
        <v>53</v>
      </c>
      <c r="D49" s="163">
        <v>2200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214</v>
      </c>
      <c r="X49" s="9"/>
      <c r="Y49" s="12"/>
      <c r="Z49" s="3"/>
      <c r="AA49" s="30"/>
    </row>
    <row r="50" spans="2:33" ht="18" customHeight="1" x14ac:dyDescent="0.15">
      <c r="B50" s="269"/>
      <c r="C50" s="162" t="s">
        <v>51</v>
      </c>
      <c r="D50" s="163">
        <v>165</v>
      </c>
      <c r="E50" s="150">
        <v>21</v>
      </c>
      <c r="F50" s="149">
        <f t="shared" si="11"/>
        <v>3465</v>
      </c>
      <c r="G50" s="151" t="s">
        <v>130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129</v>
      </c>
    </row>
    <row r="51" spans="2:33" ht="18" customHeight="1" x14ac:dyDescent="0.15">
      <c r="B51" s="270"/>
      <c r="C51" s="170" t="s">
        <v>54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129</v>
      </c>
    </row>
    <row r="52" spans="2:33" ht="18" customHeight="1" x14ac:dyDescent="0.15">
      <c r="B52" s="271" t="s">
        <v>91</v>
      </c>
      <c r="C52" s="214" t="s">
        <v>55</v>
      </c>
      <c r="D52" s="167">
        <v>5400</v>
      </c>
      <c r="E52" s="218">
        <v>1</v>
      </c>
      <c r="F52" s="169">
        <f>IFERROR(IF(E52="","",D52*E52),"")</f>
        <v>5400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134</v>
      </c>
    </row>
    <row r="53" spans="2:33" ht="18" customHeight="1" x14ac:dyDescent="0.15">
      <c r="B53" s="271"/>
      <c r="C53" s="162" t="s">
        <v>56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134</v>
      </c>
    </row>
    <row r="54" spans="2:33" ht="18" customHeight="1" thickBot="1" x14ac:dyDescent="0.2">
      <c r="B54" s="271"/>
      <c r="C54" s="216" t="s">
        <v>53</v>
      </c>
      <c r="D54" s="187">
        <v>2376</v>
      </c>
      <c r="E54" s="188"/>
      <c r="F54" s="189" t="str">
        <f t="shared" si="13"/>
        <v/>
      </c>
      <c r="G54" s="217" t="s">
        <v>121</v>
      </c>
      <c r="I54" s="273" t="s">
        <v>146</v>
      </c>
      <c r="J54" s="274"/>
      <c r="K54" s="274"/>
      <c r="L54" s="274"/>
      <c r="M54" s="274"/>
      <c r="N54" s="207"/>
      <c r="O54" s="208"/>
      <c r="P54" s="89"/>
    </row>
    <row r="55" spans="2:33" ht="18" customHeight="1" x14ac:dyDescent="0.15">
      <c r="B55" s="272" t="s">
        <v>92</v>
      </c>
      <c r="C55" s="220" t="s">
        <v>57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69"/>
      <c r="C56" s="209" t="s">
        <v>58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215</v>
      </c>
      <c r="V56" s="123">
        <v>2160</v>
      </c>
      <c r="W56" s="119" t="s">
        <v>201</v>
      </c>
    </row>
    <row r="57" spans="2:33" ht="18" customHeight="1" x14ac:dyDescent="0.15">
      <c r="B57" s="269"/>
      <c r="C57" s="209" t="s">
        <v>60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216</v>
      </c>
      <c r="Y57" s="20"/>
      <c r="Z57" s="20"/>
      <c r="AA57" s="20"/>
    </row>
    <row r="58" spans="2:33" ht="18" customHeight="1" x14ac:dyDescent="0.15">
      <c r="B58" s="269"/>
      <c r="C58" s="209" t="s">
        <v>61</v>
      </c>
      <c r="D58" s="163">
        <v>755</v>
      </c>
      <c r="E58" s="219">
        <f>E$55</f>
        <v>10</v>
      </c>
      <c r="F58" s="149">
        <f t="shared" si="14"/>
        <v>7550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69"/>
      <c r="C59" s="209" t="s">
        <v>62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69"/>
      <c r="C60" s="212" t="s">
        <v>63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73" t="s">
        <v>238</v>
      </c>
      <c r="J60" s="274"/>
      <c r="K60" s="274"/>
      <c r="L60" s="274"/>
      <c r="M60" s="274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70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151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5400</v>
      </c>
      <c r="W64" s="98" t="s">
        <v>152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153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120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94</v>
      </c>
      <c r="V73" s="7">
        <v>244200</v>
      </c>
      <c r="W73" s="21" t="s">
        <v>138</v>
      </c>
      <c r="X73" s="227" t="s">
        <v>154</v>
      </c>
      <c r="Y73" s="227" t="s">
        <v>155</v>
      </c>
      <c r="Z73" s="227" t="s">
        <v>156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217</v>
      </c>
      <c r="V74" s="10">
        <v>536800</v>
      </c>
      <c r="W74" s="24" t="s">
        <v>22</v>
      </c>
      <c r="X74" s="227" t="s">
        <v>154</v>
      </c>
      <c r="Y74" s="227" t="s">
        <v>155</v>
      </c>
      <c r="Z74" s="227" t="s">
        <v>157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218</v>
      </c>
      <c r="V75" s="7">
        <v>646800</v>
      </c>
      <c r="W75" s="21" t="s">
        <v>23</v>
      </c>
      <c r="X75" s="227" t="s">
        <v>154</v>
      </c>
      <c r="Y75" s="227" t="s">
        <v>155</v>
      </c>
      <c r="Z75" s="227" t="s">
        <v>157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202</v>
      </c>
      <c r="V76" s="248">
        <v>756800</v>
      </c>
      <c r="W76" s="249" t="s">
        <v>25</v>
      </c>
      <c r="X76" s="228" t="s">
        <v>154</v>
      </c>
      <c r="Y76" s="228" t="s">
        <v>155</v>
      </c>
      <c r="Z76" s="228" t="s">
        <v>157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158</v>
      </c>
      <c r="V77" s="251">
        <v>806500</v>
      </c>
      <c r="W77" s="252" t="s">
        <v>148</v>
      </c>
      <c r="X77" s="253" t="s">
        <v>154</v>
      </c>
      <c r="Y77" s="253" t="s">
        <v>155</v>
      </c>
      <c r="Z77" s="254" t="s">
        <v>159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160</v>
      </c>
      <c r="V78" s="7">
        <v>839500</v>
      </c>
      <c r="W78" s="21" t="s">
        <v>230</v>
      </c>
      <c r="X78" s="227" t="s">
        <v>161</v>
      </c>
      <c r="Y78" s="227" t="s">
        <v>227</v>
      </c>
      <c r="Z78" s="256" t="s">
        <v>159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203</v>
      </c>
      <c r="V79" s="7">
        <v>971500</v>
      </c>
      <c r="W79" s="21" t="s">
        <v>162</v>
      </c>
      <c r="X79" s="227" t="s">
        <v>161</v>
      </c>
      <c r="Y79" s="227" t="s">
        <v>204</v>
      </c>
      <c r="Z79" s="256" t="s">
        <v>159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163</v>
      </c>
      <c r="V80" s="10">
        <v>916500</v>
      </c>
      <c r="W80" s="24" t="s">
        <v>205</v>
      </c>
      <c r="X80" s="227" t="s">
        <v>154</v>
      </c>
      <c r="Y80" s="227" t="s">
        <v>155</v>
      </c>
      <c r="Z80" s="256" t="s">
        <v>159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164</v>
      </c>
      <c r="V81" s="10">
        <v>949500</v>
      </c>
      <c r="W81" s="24" t="s">
        <v>231</v>
      </c>
      <c r="X81" s="227" t="s">
        <v>161</v>
      </c>
      <c r="Y81" s="227" t="s">
        <v>227</v>
      </c>
      <c r="Z81" s="256" t="s">
        <v>159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206</v>
      </c>
      <c r="V82" s="7">
        <v>1081500</v>
      </c>
      <c r="W82" s="24" t="s">
        <v>139</v>
      </c>
      <c r="X82" s="227" t="s">
        <v>161</v>
      </c>
      <c r="Y82" s="227" t="s">
        <v>204</v>
      </c>
      <c r="Z82" s="256" t="s">
        <v>159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165</v>
      </c>
      <c r="V83" s="7">
        <v>1026500</v>
      </c>
      <c r="W83" s="21" t="s">
        <v>149</v>
      </c>
      <c r="X83" s="227" t="s">
        <v>154</v>
      </c>
      <c r="Y83" s="227" t="s">
        <v>155</v>
      </c>
      <c r="Z83" s="256" t="s">
        <v>159</v>
      </c>
      <c r="AA83" s="20"/>
    </row>
    <row r="84" spans="21:33" ht="12" customHeight="1" thickTop="1" thickBot="1" x14ac:dyDescent="0.2">
      <c r="U84" s="255" t="s">
        <v>166</v>
      </c>
      <c r="V84" s="7">
        <v>1059500</v>
      </c>
      <c r="W84" s="21" t="s">
        <v>232</v>
      </c>
      <c r="X84" s="227" t="s">
        <v>161</v>
      </c>
      <c r="Y84" s="227" t="s">
        <v>227</v>
      </c>
      <c r="Z84" s="256" t="s">
        <v>159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167</v>
      </c>
      <c r="V85" s="7">
        <v>1191500</v>
      </c>
      <c r="W85" s="21" t="s">
        <v>140</v>
      </c>
      <c r="X85" s="227" t="s">
        <v>161</v>
      </c>
      <c r="Y85" s="227" t="s">
        <v>204</v>
      </c>
      <c r="Z85" s="256" t="s">
        <v>159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168</v>
      </c>
      <c r="V86" s="10">
        <v>1246500</v>
      </c>
      <c r="W86" s="24" t="s">
        <v>207</v>
      </c>
      <c r="X86" s="227" t="s">
        <v>154</v>
      </c>
      <c r="Y86" s="227" t="s">
        <v>155</v>
      </c>
      <c r="Z86" s="256" t="s">
        <v>159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169</v>
      </c>
      <c r="V87" s="10">
        <v>1279500</v>
      </c>
      <c r="W87" s="24" t="s">
        <v>233</v>
      </c>
      <c r="X87" s="227" t="s">
        <v>161</v>
      </c>
      <c r="Y87" s="227" t="s">
        <v>227</v>
      </c>
      <c r="Z87" s="256" t="s">
        <v>159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170</v>
      </c>
      <c r="V88" s="10">
        <v>1411500</v>
      </c>
      <c r="W88" s="24" t="s">
        <v>219</v>
      </c>
      <c r="X88" s="227" t="s">
        <v>161</v>
      </c>
      <c r="Y88" s="227" t="s">
        <v>204</v>
      </c>
      <c r="Z88" s="256" t="s">
        <v>159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171</v>
      </c>
      <c r="V89" s="7">
        <v>1356500</v>
      </c>
      <c r="W89" s="21" t="s">
        <v>207</v>
      </c>
      <c r="X89" s="227" t="s">
        <v>154</v>
      </c>
      <c r="Y89" s="227" t="s">
        <v>155</v>
      </c>
      <c r="Z89" s="256" t="s">
        <v>159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172</v>
      </c>
      <c r="V90" s="7">
        <v>1389500</v>
      </c>
      <c r="W90" s="21" t="s">
        <v>233</v>
      </c>
      <c r="X90" s="227" t="s">
        <v>161</v>
      </c>
      <c r="Y90" s="227" t="s">
        <v>227</v>
      </c>
      <c r="Z90" s="256" t="s">
        <v>159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173</v>
      </c>
      <c r="V91" s="7">
        <v>1521500</v>
      </c>
      <c r="W91" s="21" t="s">
        <v>208</v>
      </c>
      <c r="X91" s="227" t="s">
        <v>161</v>
      </c>
      <c r="Y91" s="227" t="s">
        <v>204</v>
      </c>
      <c r="Z91" s="256" t="s">
        <v>159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174</v>
      </c>
      <c r="V92" s="7">
        <v>1466500</v>
      </c>
      <c r="W92" s="21" t="s">
        <v>220</v>
      </c>
      <c r="X92" s="227" t="s">
        <v>154</v>
      </c>
      <c r="Y92" s="227" t="s">
        <v>155</v>
      </c>
      <c r="Z92" s="256" t="s">
        <v>159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175</v>
      </c>
      <c r="V93" s="7">
        <v>1499500</v>
      </c>
      <c r="W93" s="21" t="s">
        <v>233</v>
      </c>
      <c r="X93" s="227" t="s">
        <v>161</v>
      </c>
      <c r="Y93" s="227" t="s">
        <v>227</v>
      </c>
      <c r="Z93" s="256" t="s">
        <v>159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176</v>
      </c>
      <c r="V94" s="258">
        <v>1631500</v>
      </c>
      <c r="W94" s="259" t="s">
        <v>209</v>
      </c>
      <c r="X94" s="260" t="s">
        <v>161</v>
      </c>
      <c r="Y94" s="260" t="s">
        <v>204</v>
      </c>
      <c r="Z94" s="261" t="s">
        <v>159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177</v>
      </c>
      <c r="V95" s="262">
        <v>993500</v>
      </c>
      <c r="W95" s="263" t="s">
        <v>124</v>
      </c>
      <c r="X95" s="253" t="s">
        <v>154</v>
      </c>
      <c r="Y95" s="253" t="s">
        <v>155</v>
      </c>
      <c r="Z95" s="254" t="s">
        <v>178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179</v>
      </c>
      <c r="V96" s="10">
        <v>1026500</v>
      </c>
      <c r="W96" s="24" t="s">
        <v>234</v>
      </c>
      <c r="X96" s="227" t="s">
        <v>161</v>
      </c>
      <c r="Y96" s="227" t="s">
        <v>227</v>
      </c>
      <c r="Z96" s="256" t="s">
        <v>178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180</v>
      </c>
      <c r="V97" s="7">
        <v>1158500</v>
      </c>
      <c r="W97" s="24" t="s">
        <v>125</v>
      </c>
      <c r="X97" s="227" t="s">
        <v>161</v>
      </c>
      <c r="Y97" s="227" t="s">
        <v>204</v>
      </c>
      <c r="Z97" s="256" t="s">
        <v>178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181</v>
      </c>
      <c r="V98" s="7">
        <v>1290500</v>
      </c>
      <c r="W98" s="24" t="s">
        <v>137</v>
      </c>
      <c r="X98" s="227" t="s">
        <v>161</v>
      </c>
      <c r="Y98" s="227" t="s">
        <v>221</v>
      </c>
      <c r="Z98" s="256" t="s">
        <v>178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182</v>
      </c>
      <c r="V99" s="7">
        <v>1103500</v>
      </c>
      <c r="W99" s="24" t="s">
        <v>124</v>
      </c>
      <c r="X99" s="227" t="s">
        <v>154</v>
      </c>
      <c r="Y99" s="227" t="s">
        <v>155</v>
      </c>
      <c r="Z99" s="256" t="s">
        <v>178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183</v>
      </c>
      <c r="V100" s="7">
        <v>1136500</v>
      </c>
      <c r="W100" s="24" t="s">
        <v>234</v>
      </c>
      <c r="X100" s="227" t="s">
        <v>161</v>
      </c>
      <c r="Y100" s="227" t="s">
        <v>227</v>
      </c>
      <c r="Z100" s="256" t="s">
        <v>178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184</v>
      </c>
      <c r="V101" s="7">
        <v>1268500</v>
      </c>
      <c r="W101" s="24" t="s">
        <v>125</v>
      </c>
      <c r="X101" s="227" t="s">
        <v>161</v>
      </c>
      <c r="Y101" s="227" t="s">
        <v>204</v>
      </c>
      <c r="Z101" s="256" t="s">
        <v>178</v>
      </c>
    </row>
    <row r="102" spans="21:33" ht="12.75" customHeight="1" thickTop="1" thickBot="1" x14ac:dyDescent="0.2">
      <c r="U102" s="255" t="s">
        <v>185</v>
      </c>
      <c r="V102" s="7">
        <v>1400500</v>
      </c>
      <c r="W102" s="24" t="s">
        <v>137</v>
      </c>
      <c r="X102" s="227" t="s">
        <v>161</v>
      </c>
      <c r="Y102" s="227" t="s">
        <v>211</v>
      </c>
      <c r="Z102" s="256" t="s">
        <v>178</v>
      </c>
    </row>
    <row r="103" spans="21:33" ht="12.75" customHeight="1" thickTop="1" thickBot="1" x14ac:dyDescent="0.2">
      <c r="U103" s="255" t="s">
        <v>186</v>
      </c>
      <c r="V103" s="10">
        <v>1323500</v>
      </c>
      <c r="W103" s="24" t="s">
        <v>124</v>
      </c>
      <c r="X103" s="227" t="s">
        <v>154</v>
      </c>
      <c r="Y103" s="227" t="s">
        <v>155</v>
      </c>
      <c r="Z103" s="256" t="s">
        <v>178</v>
      </c>
    </row>
    <row r="104" spans="21:33" ht="12.75" customHeight="1" thickTop="1" thickBot="1" x14ac:dyDescent="0.2">
      <c r="U104" s="255" t="s">
        <v>187</v>
      </c>
      <c r="V104" s="10">
        <v>1356500</v>
      </c>
      <c r="W104" s="24" t="s">
        <v>234</v>
      </c>
      <c r="X104" s="227" t="s">
        <v>161</v>
      </c>
      <c r="Y104" s="227" t="s">
        <v>227</v>
      </c>
      <c r="Z104" s="256" t="s">
        <v>178</v>
      </c>
    </row>
    <row r="105" spans="21:33" ht="12.75" customHeight="1" thickTop="1" thickBot="1" x14ac:dyDescent="0.2">
      <c r="U105" s="255" t="s">
        <v>188</v>
      </c>
      <c r="V105" s="10">
        <v>1488500</v>
      </c>
      <c r="W105" s="24" t="s">
        <v>125</v>
      </c>
      <c r="X105" s="227" t="s">
        <v>161</v>
      </c>
      <c r="Y105" s="227" t="s">
        <v>204</v>
      </c>
      <c r="Z105" s="256" t="s">
        <v>178</v>
      </c>
    </row>
    <row r="106" spans="21:33" ht="12.75" customHeight="1" thickTop="1" thickBot="1" x14ac:dyDescent="0.2">
      <c r="U106" s="255" t="s">
        <v>189</v>
      </c>
      <c r="V106" s="10">
        <v>1620500</v>
      </c>
      <c r="W106" s="24" t="s">
        <v>137</v>
      </c>
      <c r="X106" s="227" t="s">
        <v>161</v>
      </c>
      <c r="Y106" s="227" t="s">
        <v>210</v>
      </c>
      <c r="Z106" s="256" t="s">
        <v>178</v>
      </c>
    </row>
    <row r="107" spans="21:33" ht="12.75" customHeight="1" thickTop="1" thickBot="1" x14ac:dyDescent="0.2">
      <c r="U107" s="255" t="s">
        <v>190</v>
      </c>
      <c r="V107" s="7">
        <v>1433500</v>
      </c>
      <c r="W107" s="24" t="s">
        <v>124</v>
      </c>
      <c r="X107" s="227" t="s">
        <v>154</v>
      </c>
      <c r="Y107" s="227" t="s">
        <v>155</v>
      </c>
      <c r="Z107" s="256" t="s">
        <v>178</v>
      </c>
    </row>
    <row r="108" spans="21:33" ht="12.75" customHeight="1" thickTop="1" thickBot="1" x14ac:dyDescent="0.2">
      <c r="U108" s="255" t="s">
        <v>191</v>
      </c>
      <c r="V108" s="7">
        <v>1466500</v>
      </c>
      <c r="W108" s="24" t="s">
        <v>234</v>
      </c>
      <c r="X108" s="227" t="s">
        <v>161</v>
      </c>
      <c r="Y108" s="227" t="s">
        <v>227</v>
      </c>
      <c r="Z108" s="256" t="s">
        <v>178</v>
      </c>
    </row>
    <row r="109" spans="21:33" ht="12.75" customHeight="1" thickTop="1" thickBot="1" x14ac:dyDescent="0.2">
      <c r="U109" s="255" t="s">
        <v>192</v>
      </c>
      <c r="V109" s="7">
        <v>1598500</v>
      </c>
      <c r="W109" s="24" t="s">
        <v>125</v>
      </c>
      <c r="X109" s="227" t="s">
        <v>161</v>
      </c>
      <c r="Y109" s="227" t="s">
        <v>204</v>
      </c>
      <c r="Z109" s="256" t="s">
        <v>178</v>
      </c>
    </row>
    <row r="110" spans="21:33" ht="12.75" customHeight="1" thickTop="1" thickBot="1" x14ac:dyDescent="0.2">
      <c r="U110" s="255" t="s">
        <v>193</v>
      </c>
      <c r="V110" s="7">
        <v>1730500</v>
      </c>
      <c r="W110" s="24" t="s">
        <v>137</v>
      </c>
      <c r="X110" s="227" t="s">
        <v>161</v>
      </c>
      <c r="Y110" s="227" t="s">
        <v>210</v>
      </c>
      <c r="Z110" s="256" t="s">
        <v>178</v>
      </c>
    </row>
    <row r="111" spans="21:33" ht="12.75" customHeight="1" thickTop="1" thickBot="1" x14ac:dyDescent="0.2">
      <c r="U111" s="255" t="s">
        <v>194</v>
      </c>
      <c r="V111" s="7">
        <v>1543500</v>
      </c>
      <c r="W111" s="24" t="s">
        <v>124</v>
      </c>
      <c r="X111" s="227" t="s">
        <v>154</v>
      </c>
      <c r="Y111" s="227" t="s">
        <v>155</v>
      </c>
      <c r="Z111" s="256" t="s">
        <v>178</v>
      </c>
    </row>
    <row r="112" spans="21:33" ht="12.75" customHeight="1" thickTop="1" thickBot="1" x14ac:dyDescent="0.2">
      <c r="U112" s="255" t="s">
        <v>195</v>
      </c>
      <c r="V112" s="7">
        <v>1576500</v>
      </c>
      <c r="W112" s="24" t="s">
        <v>234</v>
      </c>
      <c r="X112" s="227" t="s">
        <v>161</v>
      </c>
      <c r="Y112" s="227" t="s">
        <v>227</v>
      </c>
      <c r="Z112" s="256" t="s">
        <v>178</v>
      </c>
    </row>
    <row r="113" spans="21:26" ht="11.25" customHeight="1" thickTop="1" thickBot="1" x14ac:dyDescent="0.2">
      <c r="U113" s="255" t="s">
        <v>196</v>
      </c>
      <c r="V113" s="7">
        <v>1708500</v>
      </c>
      <c r="W113" s="24" t="s">
        <v>125</v>
      </c>
      <c r="X113" s="227" t="s">
        <v>161</v>
      </c>
      <c r="Y113" s="227" t="s">
        <v>204</v>
      </c>
      <c r="Z113" s="256" t="s">
        <v>178</v>
      </c>
    </row>
    <row r="114" spans="21:26" ht="11.25" customHeight="1" thickTop="1" thickBot="1" x14ac:dyDescent="0.2">
      <c r="U114" s="257" t="s">
        <v>197</v>
      </c>
      <c r="V114" s="258">
        <v>1840500</v>
      </c>
      <c r="W114" s="264" t="s">
        <v>137</v>
      </c>
      <c r="X114" s="260" t="s">
        <v>161</v>
      </c>
      <c r="Y114" s="260" t="s">
        <v>212</v>
      </c>
      <c r="Z114" s="261" t="s">
        <v>178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81</v>
      </c>
      <c r="V116" s="14">
        <v>165000</v>
      </c>
      <c r="W116" s="21" t="s">
        <v>81</v>
      </c>
      <c r="X116" s="229"/>
      <c r="Y116" s="229"/>
      <c r="Z116" s="229"/>
    </row>
    <row r="117" spans="21:26" ht="11.25" customHeight="1" x14ac:dyDescent="0.15">
      <c r="U117" s="97" t="s">
        <v>93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228</v>
      </c>
      <c r="V118" s="14">
        <v>33000</v>
      </c>
      <c r="W118" s="21" t="s">
        <v>229</v>
      </c>
      <c r="X118" s="229"/>
      <c r="Y118" s="229"/>
      <c r="Z118" s="229"/>
    </row>
    <row r="119" spans="21:26" ht="11.25" customHeight="1" x14ac:dyDescent="0.15">
      <c r="U119" s="21" t="s">
        <v>95</v>
      </c>
      <c r="V119" s="14">
        <v>5500</v>
      </c>
      <c r="W119" s="21" t="s">
        <v>96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HP-User</cp:lastModifiedBy>
  <cp:lastPrinted>2024-05-05T07:13:08Z</cp:lastPrinted>
  <dcterms:created xsi:type="dcterms:W3CDTF">2016-06-27T00:45:35Z</dcterms:created>
  <dcterms:modified xsi:type="dcterms:W3CDTF">2024-05-05T07:21:00Z</dcterms:modified>
</cp:coreProperties>
</file>